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10425" activeTab="3"/>
  </bookViews>
  <sheets>
    <sheet name="Rozpočet" sheetId="1" r:id="rId1"/>
    <sheet name="Rekapitulace rozpočtu" sheetId="2" r:id="rId2"/>
    <sheet name="Výkaz" sheetId="3" r:id="rId3"/>
    <sheet name="Krycí list" sheetId="4" r:id="rId4"/>
  </sheets>
  <definedNames>
    <definedName name="_xlnm.Print_Titles" localSheetId="1">'Rekapitulace rozpočtu'!$8:$9</definedName>
    <definedName name="_xlnm.Print_Titles" localSheetId="0">'Rozpočet'!$5:$8</definedName>
    <definedName name="_xlnm.Print_Titles" localSheetId="2">'Výkaz'!$5:$8</definedName>
    <definedName name="_xlnm.Print_Area" localSheetId="3">'Krycí list'!$A$1:$K$44</definedName>
  </definedNames>
  <calcPr fullCalcOnLoad="1"/>
</workbook>
</file>

<file path=xl/sharedStrings.xml><?xml version="1.0" encoding="utf-8"?>
<sst xmlns="http://schemas.openxmlformats.org/spreadsheetml/2006/main" count="396" uniqueCount="209">
  <si>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</si>
  <si>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</si>
  <si>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</si>
  <si>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</si>
  <si>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</si>
  <si>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</si>
  <si>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</si>
  <si>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</si>
  <si>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</si>
  <si>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</si>
  <si>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</si>
  <si>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</si>
  <si>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</si>
  <si>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</si>
  <si>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</si>
  <si>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</si>
  <si>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Položkový rozpočet</t>
  </si>
  <si>
    <t>Název stavby :</t>
  </si>
  <si>
    <t>celkem</t>
  </si>
  <si>
    <t>Číslo stavby  :</t>
  </si>
  <si>
    <t>CENA (Kč)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</si>
  <si>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</si>
  <si>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</si>
  <si>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</si>
  <si>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</si>
  <si>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</si>
  <si>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</si>
  <si>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</si>
  <si>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</si>
  <si>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</si>
  <si>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</si>
  <si>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</si>
  <si>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</si>
  <si>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</si>
  <si>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Dodávka</t>
  </si>
  <si>
    <t>Montáž</t>
  </si>
  <si>
    <t>Rekapitulace rozpočtu</t>
  </si>
  <si>
    <t>Položkový výkaz výměr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</si>
  <si>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</si>
  <si>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</si>
  <si>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</si>
  <si>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</si>
  <si>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</si>
  <si>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</si>
  <si>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</si>
  <si>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</si>
  <si>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</si>
  <si>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</si>
  <si>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</si>
  <si>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</si>
  <si>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</si>
  <si>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</si>
  <si>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</si>
  <si>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</si>
  <si>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</si>
  <si>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</si>
  <si>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</si>
  <si>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</si>
  <si>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</si>
  <si>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</si>
  <si>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</si>
  <si>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</si>
  <si>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</si>
  <si>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Vypracoval:</t>
  </si>
  <si>
    <t>Podpis</t>
  </si>
  <si>
    <t>Razítko</t>
  </si>
  <si>
    <t>Datum</t>
  </si>
  <si>
    <t>Krycí list rozpočtu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</si>
  <si>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</si>
  <si>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</si>
  <si>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</si>
  <si>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</si>
  <si>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</si>
  <si>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</si>
  <si>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</si>
  <si>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</si>
  <si>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</si>
  <si>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</si>
  <si>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</si>
  <si>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</si>
  <si>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</si>
  <si>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</si>
  <si>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</si>
  <si>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</si>
  <si>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C 15</t>
  </si>
  <si>
    <t>PCR Hranice</t>
  </si>
  <si>
    <t>014</t>
  </si>
  <si>
    <t>Vodovodni pripojka</t>
  </si>
  <si>
    <t>11</t>
  </si>
  <si>
    <t>Pripravne a pridruzene prace</t>
  </si>
  <si>
    <t>113 10-7144</t>
  </si>
  <si>
    <t>Odstran podklad -50m2 zivice 20cm</t>
  </si>
  <si>
    <t>m2</t>
  </si>
  <si>
    <t>33,0*0,8</t>
  </si>
  <si>
    <t>997 22-1571</t>
  </si>
  <si>
    <t>Vodor doprava vybour hmot -1km</t>
  </si>
  <si>
    <t>t</t>
  </si>
  <si>
    <t>997 22-1579</t>
  </si>
  <si>
    <t>Pripl ZKD 1km vybour hmot</t>
  </si>
  <si>
    <t>11,88*19</t>
  </si>
  <si>
    <t>979 08-9999</t>
  </si>
  <si>
    <t>ulozeni suti na skladce - poplatek</t>
  </si>
  <si>
    <t>13</t>
  </si>
  <si>
    <t>Hloubene vykopavky</t>
  </si>
  <si>
    <t>132 20-1201</t>
  </si>
  <si>
    <t>Hlb ryh 2000mm tr. 3 100m3</t>
  </si>
  <si>
    <t>m3</t>
  </si>
  <si>
    <t>33,0*0,8*1,4</t>
  </si>
  <si>
    <t>162 70-1105</t>
  </si>
  <si>
    <t>Vodorovne prem.vyk/syp do 10000m1-4</t>
  </si>
  <si>
    <t>162 70-1109</t>
  </si>
  <si>
    <t>Priplatek zkd 1000m tr.1-4</t>
  </si>
  <si>
    <t>11,35*10</t>
  </si>
  <si>
    <t>171 20-1201</t>
  </si>
  <si>
    <t>Ulozeni sypaniny na skladku</t>
  </si>
  <si>
    <t>171 20-9999</t>
  </si>
  <si>
    <t>Poplatek - ulozeni zeminy na skladce</t>
  </si>
  <si>
    <t>155</t>
  </si>
  <si>
    <t>Elektroinstalace</t>
  </si>
  <si>
    <t>pc</t>
  </si>
  <si>
    <t>d+m vystrazne folie</t>
  </si>
  <si>
    <t>m</t>
  </si>
  <si>
    <t>d+m identifikacniho vodice</t>
  </si>
  <si>
    <t>17</t>
  </si>
  <si>
    <t>Konstrukce ze zemin</t>
  </si>
  <si>
    <t>174 10-1101</t>
  </si>
  <si>
    <t>Zasyp zhutneny jam</t>
  </si>
  <si>
    <t>Vykop                                                  36,96</t>
  </si>
  <si>
    <t>Podsyp a zasyp potrubi                                 -11,35</t>
  </si>
  <si>
    <t>45</t>
  </si>
  <si>
    <t>Podkladni a vedlejsi konstrukce</t>
  </si>
  <si>
    <t>451 57-2111</t>
  </si>
  <si>
    <t>Loze vykopu kam drobne tezene</t>
  </si>
  <si>
    <t>Podsyp a zasyp potrubi                                 33,0*0,8*(0,1+0,33)</t>
  </si>
  <si>
    <t>57</t>
  </si>
  <si>
    <t>Kryty sterkovych a zivicnych pozem.komunikací a zpevnenych ploch</t>
  </si>
  <si>
    <t>572 13-1112</t>
  </si>
  <si>
    <t>Vyrov povrch kryt ziv smes AKO -6cm</t>
  </si>
  <si>
    <t>33,0*0,8*4</t>
  </si>
  <si>
    <t>722</t>
  </si>
  <si>
    <t>ZTI - vodovod</t>
  </si>
  <si>
    <t>998 72-2101</t>
  </si>
  <si>
    <t>Presun t vodovod objekt v -6m</t>
  </si>
  <si>
    <t>722 17-3235</t>
  </si>
  <si>
    <t>Potr vod plast pevne 40X4,5mm lep</t>
  </si>
  <si>
    <t>Potrubi PE 100 SDR 11                                  33,0</t>
  </si>
  <si>
    <t>722 29-0226</t>
  </si>
  <si>
    <t>Zkouska tes vodo potrubi zavit -50</t>
  </si>
  <si>
    <t>mtz navrtavaci soupravy</t>
  </si>
  <si>
    <t>ks</t>
  </si>
  <si>
    <t>4/1</t>
  </si>
  <si>
    <t>navrt.pas na litinu DN100/DN 32</t>
  </si>
  <si>
    <t>mtz zemni soupe</t>
  </si>
  <si>
    <t>5/1</t>
  </si>
  <si>
    <t>zemni soupe DN 32+zakop.souprava</t>
  </si>
  <si>
    <t>722 29-0234</t>
  </si>
  <si>
    <t>Proplach a dezinfekce -DN 80</t>
  </si>
  <si>
    <t>722 13-0801</t>
  </si>
  <si>
    <t>Dmtz potrubi ocelzavit Pz -DN 25</t>
  </si>
  <si>
    <t>979 08-1111</t>
  </si>
  <si>
    <t>odvoz suti na skladku do 1 km</t>
  </si>
  <si>
    <t>979 08-1121</t>
  </si>
  <si>
    <t>odvoz suti na skladku ZKD 1 km</t>
  </si>
  <si>
    <t>979 08-2111</t>
  </si>
  <si>
    <t>vnitrostav doprava suti do 10 m</t>
  </si>
  <si>
    <t>poplatek za ulozeni suti na skladce</t>
  </si>
  <si>
    <t>vypusteni a napusteni systemu</t>
  </si>
  <si>
    <t>hod</t>
  </si>
  <si>
    <t>dmtz navrtavaci soupravy</t>
  </si>
  <si>
    <t>kpl</t>
  </si>
  <si>
    <t>798</t>
  </si>
  <si>
    <t>Ostatni prace neuvedene</t>
  </si>
  <si>
    <t>798 00-0001</t>
  </si>
  <si>
    <t>DO TETO POLOZKY UVEDE STAVEBNI FIRMA VESKERE PRACE</t>
  </si>
  <si>
    <t>NEOBSAZENE V ROZPOCTU, ALE KTERE JSOU DLE PROJEKTOVE</t>
  </si>
  <si>
    <t>DOKUMENTACE NEZBYTNE K PROVEDENI DILA. TYTO PRACE</t>
  </si>
  <si>
    <t>MUSI BYT PRESNE SPECIFIKOVANY.</t>
  </si>
  <si>
    <t>----------------</t>
  </si>
  <si>
    <t>Soucasti sjednane ceny budou i veskere prace a dodavky,</t>
  </si>
  <si>
    <t>ktere v projektove dokumentaci uvedeny nejsou, ale o</t>
  </si>
  <si>
    <t>kterych zhotovitel vzhledem ke svym odbornym znalostem</t>
  </si>
  <si>
    <t>vedet mel nebo vedet mohl.                             1,0</t>
  </si>
  <si>
    <t>91</t>
  </si>
  <si>
    <t>Doplnkové konstrukce a práce na pozem.komunikacích a zpev.plochá</t>
  </si>
  <si>
    <t>919 73-5113</t>
  </si>
  <si>
    <t>Rezani zivic krytu tl 10-15cm</t>
  </si>
  <si>
    <t>33,0*2</t>
  </si>
  <si>
    <t>99</t>
  </si>
  <si>
    <t>Presun hmot</t>
  </si>
  <si>
    <t>998 27-6101</t>
  </si>
  <si>
    <t>Presun potrubi plast otevr vykop</t>
  </si>
  <si>
    <t>POZ</t>
  </si>
  <si>
    <t>POZNAMKA</t>
  </si>
  <si>
    <t>P O Z N A M K A</t>
  </si>
  <si>
    <t>UCHAZEC O DILO - ZHOTOVITEL DILA PROVEDE:</t>
  </si>
  <si>
    <t>-DUSLEDNE PROSTUDOVANI VYKRESOVE CASTI PROJEKTU A</t>
  </si>
  <si>
    <t>VYKAZU VYMER PRO PRESNE DEFINOVANI OBSAHU A ROZSAHU</t>
  </si>
  <si>
    <t>POLOZEK VE VZTAHU KE KOMPLETNIMU ZPRACOVANI CENOVE</t>
  </si>
  <si>
    <t>NABIDKY</t>
  </si>
  <si>
    <t>-DOPLNI VYKAZ A CENOVOU KALKULACI O POLOZKY, KTERE JE</t>
  </si>
  <si>
    <t>NUTNO Z HLEDISKA JEHO ODBORNOSTI REALIZOVAT</t>
  </si>
  <si>
    <t>-----------------</t>
  </si>
  <si>
    <t>VESKERE PRVKY PSV BUDOU PROVEDENY DLE VYPISU VCETNE</t>
  </si>
  <si>
    <t>POVRCHOVE UPRAVY</t>
  </si>
  <si>
    <t>PČR  Hranice</t>
  </si>
  <si>
    <t>Vodovodní přípojka</t>
  </si>
  <si>
    <t>D+M</t>
  </si>
  <si>
    <t>Cenová soustava:   ÚRS Praha</t>
  </si>
  <si>
    <t>DPH 21%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</si>
</sst>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</numFmts>
  <fonts count="47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" fontId="0" fillId="0" borderId="0" applyBorder="0" applyProtection="0">
      <alignment/>
    </xf>
    <xf numFmtId="4" fontId="0" fillId="20" borderId="0">
      <alignment/>
      <protection/>
    </xf>
    <xf numFmtId="49" fontId="1" fillId="20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20" borderId="0" applyBorder="0">
      <alignment/>
      <protection/>
    </xf>
    <xf numFmtId="0" fontId="33" fillId="21" borderId="0" applyNumberFormat="0" applyBorder="0" applyAlignment="0" applyProtection="0"/>
    <xf numFmtId="0" fontId="34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39" fillId="23" borderId="0" applyNumberFormat="0" applyBorder="0" applyAlignment="0" applyProtection="0"/>
    <xf numFmtId="0" fontId="10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40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4" fillId="20" borderId="0" applyBorder="0">
      <alignment/>
      <protection/>
    </xf>
    <xf numFmtId="4" fontId="4" fillId="20" borderId="0" applyBorder="0">
      <alignment/>
      <protection/>
    </xf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9" fillId="20" borderId="0">
      <alignment horizontal="right"/>
      <protection/>
    </xf>
    <xf numFmtId="0" fontId="43" fillId="26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0" borderId="0">
      <alignment/>
      <protection/>
    </xf>
    <xf numFmtId="0" fontId="44" fillId="27" borderId="13" applyNumberFormat="0" applyAlignment="0" applyProtection="0"/>
    <xf numFmtId="0" fontId="45" fillId="27" borderId="14" applyNumberFormat="0" applyAlignment="0" applyProtection="0"/>
    <xf numFmtId="0" fontId="4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</cellStyleXfs>
  <cellXfs count="244">
    <xf numFmtId="0" fontId="0" fillId="0" borderId="0" xfId="0" applyAlignment="1">
      <alignment/>
    </xf>
    <xf numFmtId="4" fontId="0" fillId="0" borderId="12" xfId="69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Font="1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8" xfId="67" applyFont="1" applyBorder="1" applyProtection="1">
      <alignment horizontal="center"/>
      <protection locked="0"/>
    </xf>
    <xf numFmtId="0" fontId="0" fillId="0" borderId="0" xfId="68" applyFont="1" applyProtection="1">
      <alignment/>
      <protection locked="0"/>
    </xf>
    <xf numFmtId="164" fontId="0" fillId="0" borderId="12" xfId="70">
      <alignment/>
      <protection/>
    </xf>
    <xf numFmtId="0" fontId="0" fillId="0" borderId="29" xfId="67" applyNumberFormat="1" applyFont="1" applyBorder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4" fillId="0" borderId="3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33" xfId="69" applyBorder="1">
      <alignment/>
    </xf>
    <xf numFmtId="4" fontId="0" fillId="0" borderId="34" xfId="69" applyBorder="1">
      <alignment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7" fillId="0" borderId="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0" fillId="0" borderId="35" xfId="60" applyBorder="1">
      <alignment horizontal="left" vertical="center"/>
      <protection/>
    </xf>
    <xf numFmtId="0" fontId="10" fillId="0" borderId="41" xfId="60" applyBorder="1">
      <alignment horizontal="left" vertical="center"/>
      <protection/>
    </xf>
    <xf numFmtId="3" fontId="4" fillId="0" borderId="3" xfId="42" applyBorder="1">
      <alignment vertical="center"/>
      <protection/>
    </xf>
    <xf numFmtId="3" fontId="4" fillId="0" borderId="35" xfId="42" applyBorder="1">
      <alignment vertical="center"/>
      <protection/>
    </xf>
    <xf numFmtId="3" fontId="4" fillId="0" borderId="41" xfId="42" applyBorder="1">
      <alignment vertical="center"/>
      <protection/>
    </xf>
    <xf numFmtId="3" fontId="4" fillId="0" borderId="42" xfId="42" applyBorder="1">
      <alignment vertical="center"/>
      <protection/>
    </xf>
    <xf numFmtId="3" fontId="4" fillId="0" borderId="43" xfId="42" applyBorder="1">
      <alignment vertical="center"/>
      <protection/>
    </xf>
    <xf numFmtId="3" fontId="4" fillId="0" borderId="44" xfId="42" applyBorder="1">
      <alignment vertical="center"/>
      <protection/>
    </xf>
    <xf numFmtId="3" fontId="4" fillId="0" borderId="45" xfId="42" applyBorder="1">
      <alignment vertical="center"/>
      <protection/>
    </xf>
    <xf numFmtId="3" fontId="4" fillId="0" borderId="30" xfId="42" applyBorder="1">
      <alignment vertical="center"/>
      <protection/>
    </xf>
    <xf numFmtId="0" fontId="10" fillId="0" borderId="39" xfId="0" applyFont="1" applyBorder="1" applyAlignment="1">
      <alignment vertical="top"/>
    </xf>
    <xf numFmtId="3" fontId="4" fillId="34" borderId="42" xfId="42" applyFill="1" applyBorder="1">
      <alignment vertical="center"/>
      <protection/>
    </xf>
    <xf numFmtId="0" fontId="10" fillId="0" borderId="8" xfId="60" applyBorder="1" applyAlignment="1">
      <alignment horizontal="left" vertical="center"/>
      <protection/>
    </xf>
    <xf numFmtId="0" fontId="10" fillId="0" borderId="37" xfId="60" applyBorder="1" applyAlignment="1">
      <alignment horizontal="left" vertical="center"/>
      <protection/>
    </xf>
    <xf numFmtId="0" fontId="10" fillId="0" borderId="38" xfId="60" applyBorder="1" applyAlignment="1">
      <alignment horizontal="left" vertical="center"/>
      <protection/>
    </xf>
    <xf numFmtId="0" fontId="10" fillId="0" borderId="39" xfId="60" applyBorder="1" applyAlignment="1">
      <alignment horizontal="left" vertical="center"/>
      <protection/>
    </xf>
    <xf numFmtId="0" fontId="10" fillId="0" borderId="22" xfId="60" applyBorder="1" applyAlignment="1">
      <alignment horizontal="left" vertical="center"/>
      <protection/>
    </xf>
    <xf numFmtId="0" fontId="10" fillId="0" borderId="20" xfId="60" applyBorder="1" applyAlignment="1">
      <alignment horizontal="left" vertical="center"/>
      <protection/>
    </xf>
    <xf numFmtId="0" fontId="10" fillId="0" borderId="3" xfId="60" applyBorder="1">
      <alignment horizontal="left" vertical="center"/>
      <protection/>
    </xf>
    <xf numFmtId="0" fontId="10" fillId="0" borderId="46" xfId="60" applyBorder="1">
      <alignment horizontal="left" vertical="center"/>
      <protection/>
    </xf>
    <xf numFmtId="0" fontId="10" fillId="0" borderId="47" xfId="60" applyBorder="1">
      <alignment horizontal="left" vertical="center"/>
      <protection/>
    </xf>
    <xf numFmtId="0" fontId="11" fillId="0" borderId="0" xfId="0" applyFont="1" applyBorder="1" applyAlignment="1">
      <alignment horizontal="right"/>
    </xf>
    <xf numFmtId="3" fontId="4" fillId="0" borderId="21" xfId="42" applyBorder="1">
      <alignment vertical="center"/>
      <protection/>
    </xf>
    <xf numFmtId="3" fontId="4" fillId="0" borderId="48" xfId="42" applyBorder="1">
      <alignment vertical="center"/>
      <protection/>
    </xf>
    <xf numFmtId="0" fontId="10" fillId="0" borderId="35" xfId="60" applyFont="1" applyBorder="1">
      <alignment horizontal="left" vertical="center"/>
      <protection/>
    </xf>
    <xf numFmtId="49" fontId="2" fillId="0" borderId="0" xfId="37" applyProtection="1">
      <alignment horizontal="center"/>
      <protection/>
    </xf>
    <xf numFmtId="49" fontId="2" fillId="0" borderId="0" xfId="56">
      <alignment/>
    </xf>
    <xf numFmtId="0" fontId="4" fillId="0" borderId="0" xfId="79">
      <alignment horizontal="center"/>
      <protection/>
    </xf>
    <xf numFmtId="0" fontId="4" fillId="0" borderId="0" xfId="78">
      <alignment/>
      <protection/>
    </xf>
    <xf numFmtId="0" fontId="0" fillId="0" borderId="0" xfId="57" applyBorder="1" applyProtection="1">
      <alignment horizontal="left"/>
      <protection/>
    </xf>
    <xf numFmtId="49" fontId="0" fillId="0" borderId="0" xfId="49" applyBorder="1">
      <alignment horizontal="left"/>
    </xf>
    <xf numFmtId="164" fontId="0" fillId="0" borderId="0" xfId="50">
      <alignment/>
    </xf>
    <xf numFmtId="164" fontId="0" fillId="0" borderId="0" xfId="43">
      <alignment/>
    </xf>
    <xf numFmtId="164" fontId="0" fillId="20" borderId="0" xfId="44">
      <alignment/>
      <protection/>
    </xf>
    <xf numFmtId="0" fontId="9" fillId="20" borderId="0" xfId="76">
      <alignment horizontal="right"/>
      <protection/>
    </xf>
    <xf numFmtId="4" fontId="0" fillId="0" borderId="0" xfId="34" applyProtection="1">
      <alignment/>
      <protection/>
    </xf>
    <xf numFmtId="4" fontId="0" fillId="20" borderId="0" xfId="35">
      <alignment/>
      <protection/>
    </xf>
    <xf numFmtId="49" fontId="0" fillId="0" borderId="0" xfId="61">
      <alignment horizontal="center"/>
    </xf>
    <xf numFmtId="49" fontId="0" fillId="0" borderId="0" xfId="38" applyBorder="1">
      <alignment horizontal="left"/>
    </xf>
    <xf numFmtId="0" fontId="0" fillId="0" borderId="0" xfId="80">
      <alignment/>
      <protection/>
    </xf>
    <xf numFmtId="0" fontId="4" fillId="0" borderId="0" xfId="58">
      <alignment horizontal="left"/>
    </xf>
    <xf numFmtId="164" fontId="4" fillId="20" borderId="0" xfId="71">
      <alignment/>
      <protection/>
    </xf>
    <xf numFmtId="4" fontId="4" fillId="20" borderId="0" xfId="72">
      <alignment/>
      <protection/>
    </xf>
    <xf numFmtId="0" fontId="0" fillId="0" borderId="11" xfId="67" applyProtection="1">
      <alignment horizontal="center"/>
      <protection locked="0"/>
    </xf>
    <xf numFmtId="0" fontId="0" fillId="0" borderId="0" xfId="68" applyProtection="1">
      <alignment/>
      <protection locked="0"/>
    </xf>
    <xf numFmtId="4" fontId="0" fillId="0" borderId="11" xfId="34" applyBorder="1" applyProtection="1">
      <alignment/>
      <protection locked="0"/>
    </xf>
    <xf numFmtId="49" fontId="0" fillId="0" borderId="0" xfId="61" quotePrefix="1">
      <alignment horizontal="center"/>
    </xf>
    <xf numFmtId="49" fontId="3" fillId="0" borderId="0" xfId="39">
      <alignment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1" fillId="0" borderId="50" xfId="75" applyNumberFormat="1" applyFont="1" applyBorder="1">
      <alignment horizontal="left" vertical="center"/>
      <protection/>
    </xf>
    <xf numFmtId="0" fontId="11" fillId="0" borderId="51" xfId="75" applyNumberFormat="1" applyFont="1" applyBorder="1">
      <alignment horizontal="left" vertical="center"/>
      <protection/>
    </xf>
    <xf numFmtId="0" fontId="4" fillId="0" borderId="50" xfId="75" applyNumberFormat="1" applyBorder="1">
      <alignment horizontal="left" vertical="center"/>
      <protection/>
    </xf>
    <xf numFmtId="0" fontId="4" fillId="0" borderId="37" xfId="75" applyNumberFormat="1" applyBorder="1">
      <alignment horizontal="left" vertical="center"/>
      <protection/>
    </xf>
    <xf numFmtId="0" fontId="10" fillId="0" borderId="50" xfId="60" applyBorder="1" applyAlignment="1">
      <alignment horizontal="center" vertical="center"/>
      <protection/>
    </xf>
    <xf numFmtId="0" fontId="10" fillId="0" borderId="51" xfId="60" applyBorder="1" applyAlignment="1">
      <alignment horizontal="center" vertical="center"/>
      <protection/>
    </xf>
    <xf numFmtId="0" fontId="4" fillId="0" borderId="52" xfId="75" applyNumberFormat="1" applyBorder="1">
      <alignment horizontal="left" vertical="center"/>
      <protection/>
    </xf>
    <xf numFmtId="0" fontId="4" fillId="0" borderId="53" xfId="75" applyNumberFormat="1" applyBorder="1">
      <alignment horizontal="left" vertical="center"/>
      <protection/>
    </xf>
    <xf numFmtId="0" fontId="4" fillId="0" borderId="54" xfId="75" applyNumberFormat="1" applyBorder="1">
      <alignment horizontal="left" vertical="center"/>
      <protection/>
    </xf>
    <xf numFmtId="0" fontId="4" fillId="0" borderId="27" xfId="75" applyNumberFormat="1" applyBorder="1">
      <alignment horizontal="left" vertical="center"/>
      <protection/>
    </xf>
    <xf numFmtId="0" fontId="11" fillId="0" borderId="25" xfId="0" applyFont="1" applyBorder="1" applyAlignment="1">
      <alignment horizontal="right"/>
    </xf>
    <xf numFmtId="0" fontId="11" fillId="0" borderId="53" xfId="0" applyFont="1" applyBorder="1" applyAlignment="1">
      <alignment horizontal="right"/>
    </xf>
    <xf numFmtId="0" fontId="7" fillId="0" borderId="50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37" xfId="0" applyFont="1" applyBorder="1" applyAlignment="1">
      <alignment/>
    </xf>
    <xf numFmtId="0" fontId="4" fillId="0" borderId="55" xfId="75" applyNumberFormat="1" applyBorder="1">
      <alignment horizontal="left" vertical="center"/>
      <protection/>
    </xf>
    <xf numFmtId="0" fontId="4" fillId="0" borderId="17" xfId="75" applyNumberFormat="1" applyBorder="1">
      <alignment horizontal="left" vertical="center"/>
      <protection/>
    </xf>
    <xf numFmtId="0" fontId="4" fillId="0" borderId="56" xfId="75" applyNumberFormat="1" applyBorder="1">
      <alignment horizontal="left" vertical="center"/>
      <protection/>
    </xf>
    <xf numFmtId="0" fontId="11" fillId="0" borderId="57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25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35" xfId="60" applyFont="1" applyBorder="1">
      <alignment horizontal="left" vertical="center"/>
      <protection/>
    </xf>
    <xf numFmtId="0" fontId="10" fillId="0" borderId="35" xfId="60" applyBorder="1">
      <alignment horizontal="left" vertical="center"/>
      <protection/>
    </xf>
    <xf numFmtId="0" fontId="13" fillId="20" borderId="59" xfId="0" applyFont="1" applyFill="1" applyBorder="1" applyAlignment="1">
      <alignment horizontal="center"/>
    </xf>
    <xf numFmtId="0" fontId="13" fillId="20" borderId="28" xfId="0" applyFont="1" applyFill="1" applyBorder="1" applyAlignment="1">
      <alignment horizontal="center"/>
    </xf>
    <xf numFmtId="0" fontId="13" fillId="20" borderId="60" xfId="0" applyFont="1" applyFill="1" applyBorder="1" applyAlignment="1">
      <alignment horizontal="center"/>
    </xf>
    <xf numFmtId="0" fontId="13" fillId="20" borderId="61" xfId="0" applyFont="1" applyFill="1" applyBorder="1" applyAlignment="1">
      <alignment horizontal="center"/>
    </xf>
    <xf numFmtId="0" fontId="10" fillId="0" borderId="50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1" fillId="0" borderId="35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7" fillId="0" borderId="62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63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57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64" xfId="0" applyFont="1" applyBorder="1" applyAlignment="1">
      <alignment/>
    </xf>
    <xf numFmtId="0" fontId="0" fillId="0" borderId="65" xfId="0" applyBorder="1" applyAlignment="1">
      <alignment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4" fillId="0" borderId="65" xfId="75" applyNumberFormat="1" applyBorder="1">
      <alignment horizontal="left" vertical="center"/>
      <protection/>
    </xf>
    <xf numFmtId="0" fontId="4" fillId="0" borderId="0" xfId="75" applyNumberFormat="1" applyBorder="1">
      <alignment horizontal="left" vertical="center"/>
      <protection/>
    </xf>
    <xf numFmtId="0" fontId="4" fillId="0" borderId="12" xfId="75" applyNumberFormat="1" applyBorder="1">
      <alignment horizontal="left" vertical="center"/>
      <protection/>
    </xf>
    <xf numFmtId="0" fontId="10" fillId="0" borderId="65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0" fillId="0" borderId="6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26" xfId="0" applyFont="1" applyBorder="1" applyAlignment="1">
      <alignment/>
    </xf>
    <xf numFmtId="0" fontId="10" fillId="0" borderId="37" xfId="60" applyBorder="1" applyAlignment="1">
      <alignment horizontal="center" vertical="center"/>
      <protection/>
    </xf>
    <xf numFmtId="0" fontId="7" fillId="0" borderId="63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7" fillId="0" borderId="67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3" fontId="4" fillId="0" borderId="35" xfId="42" applyBorder="1">
      <alignment vertical="center"/>
      <protection/>
    </xf>
    <xf numFmtId="0" fontId="4" fillId="0" borderId="35" xfId="75" applyNumberFormat="1" applyBorder="1">
      <alignment horizontal="left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4" fillId="0" borderId="6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26" xfId="75" applyNumberFormat="1" applyBorder="1">
      <alignment horizontal="left" vertical="center"/>
      <protection/>
    </xf>
    <xf numFmtId="3" fontId="4" fillId="0" borderId="44" xfId="42" applyBorder="1">
      <alignment vertical="center"/>
      <protection/>
    </xf>
    <xf numFmtId="0" fontId="10" fillId="0" borderId="44" xfId="60" applyFont="1" applyBorder="1">
      <alignment horizontal="left" vertical="center"/>
      <protection/>
    </xf>
    <xf numFmtId="0" fontId="11" fillId="0" borderId="52" xfId="0" applyFont="1" applyBorder="1" applyAlignment="1">
      <alignment horizontal="right"/>
    </xf>
    <xf numFmtId="0" fontId="11" fillId="0" borderId="51" xfId="0" applyFont="1" applyBorder="1" applyAlignment="1">
      <alignment horizontal="right"/>
    </xf>
    <xf numFmtId="0" fontId="10" fillId="0" borderId="50" xfId="60" applyBorder="1">
      <alignment horizontal="left" vertical="center"/>
      <protection/>
    </xf>
    <xf numFmtId="0" fontId="10" fillId="0" borderId="52" xfId="60" applyBorder="1">
      <alignment horizontal="left" vertical="center"/>
      <protection/>
    </xf>
    <xf numFmtId="0" fontId="10" fillId="0" borderId="37" xfId="60" applyBorder="1">
      <alignment horizontal="left" vertical="center"/>
      <protection/>
    </xf>
    <xf numFmtId="0" fontId="4" fillId="0" borderId="67" xfId="75" applyNumberFormat="1" applyFont="1" applyBorder="1">
      <alignment horizontal="left" vertical="center"/>
      <protection/>
    </xf>
    <xf numFmtId="0" fontId="4" fillId="0" borderId="19" xfId="75" applyNumberFormat="1" applyBorder="1">
      <alignment horizontal="left" vertical="center"/>
      <protection/>
    </xf>
    <xf numFmtId="0" fontId="4" fillId="0" borderId="21" xfId="75" applyNumberFormat="1" applyBorder="1">
      <alignment horizontal="left" vertical="center"/>
      <protection/>
    </xf>
    <xf numFmtId="0" fontId="4" fillId="0" borderId="50" xfId="75" applyNumberFormat="1" applyFont="1" applyBorder="1">
      <alignment horizontal="left" vertical="center"/>
      <protection/>
    </xf>
    <xf numFmtId="0" fontId="4" fillId="0" borderId="51" xfId="75" applyNumberFormat="1" applyBorder="1">
      <alignment horizontal="left" vertical="center"/>
      <protection/>
    </xf>
    <xf numFmtId="0" fontId="12" fillId="20" borderId="72" xfId="0" applyFont="1" applyFill="1" applyBorder="1" applyAlignment="1" applyProtection="1">
      <alignment horizontal="center" vertical="center"/>
      <protection locked="0"/>
    </xf>
    <xf numFmtId="0" fontId="12" fillId="20" borderId="73" xfId="0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20" borderId="72" xfId="0" applyFont="1" applyFill="1" applyBorder="1" applyAlignment="1">
      <alignment horizontal="center" vertical="center"/>
    </xf>
    <xf numFmtId="0" fontId="13" fillId="20" borderId="73" xfId="0" applyFont="1" applyFill="1" applyBorder="1" applyAlignment="1">
      <alignment horizontal="center" vertical="center"/>
    </xf>
    <xf numFmtId="0" fontId="13" fillId="20" borderId="74" xfId="0" applyFont="1" applyFill="1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52" xfId="0" applyBorder="1" applyAlignment="1">
      <alignment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26" xfId="0" applyFont="1" applyBorder="1" applyAlignment="1">
      <alignment horizontal="center"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Chybně" xfId="45"/>
    <cellStyle name="Kontrolní buňka" xfId="46"/>
    <cellStyle name="Currency" xfId="47"/>
    <cellStyle name="Currency [0]" xfId="48"/>
    <cellStyle name="MJPolozky" xfId="49"/>
    <cellStyle name="MnozstviPolozky" xfId="50"/>
    <cellStyle name="Nadpis 1" xfId="51"/>
    <cellStyle name="Nadpis 2" xfId="52"/>
    <cellStyle name="Nadpis 3" xfId="53"/>
    <cellStyle name="Nadpis 4" xfId="54"/>
    <cellStyle name="Název" xfId="55"/>
    <cellStyle name="NazevOddilu" xfId="56"/>
    <cellStyle name="NazevPolozky" xfId="57"/>
    <cellStyle name="NazevSouctuOddilu" xfId="58"/>
    <cellStyle name="Neutrální" xfId="59"/>
    <cellStyle name="Pevné texty v krycím listu" xfId="60"/>
    <cellStyle name="PoradCisloPolozky" xfId="61"/>
    <cellStyle name="PorizovaniSkutecnosti" xfId="62"/>
    <cellStyle name="Poznámka" xfId="63"/>
    <cellStyle name="Percent" xfId="64"/>
    <cellStyle name="ProcentoPrirazPol" xfId="65"/>
    <cellStyle name="Propojená buňka" xfId="66"/>
    <cellStyle name="RekapCisloOdd" xfId="67"/>
    <cellStyle name="RekapNazOdd" xfId="68"/>
    <cellStyle name="RekapOddiluSoucet" xfId="69"/>
    <cellStyle name="RekapTonaz" xfId="70"/>
    <cellStyle name="SoucetHmotOddilu" xfId="71"/>
    <cellStyle name="SoucetMontaziOddilu" xfId="72"/>
    <cellStyle name="Správně" xfId="73"/>
    <cellStyle name="Text upozornění" xfId="74"/>
    <cellStyle name="Text v krycím listu" xfId="75"/>
    <cellStyle name="TonazSute" xfId="76"/>
    <cellStyle name="Vstup" xfId="77"/>
    <cellStyle name="VykazPolozka" xfId="78"/>
    <cellStyle name="VykazPorCisPolozky" xfId="79"/>
    <cellStyle name="VykazVzorec" xfId="80"/>
    <cellStyle name="VypocetSkutecnosti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84"/>
  <sheetViews>
    <sheetView zoomScalePageLayoutView="0" workbookViewId="0" topLeftCell="A52">
      <selection activeCell="H11" sqref="H11:K90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45.875" style="0" customWidth="1"/>
    <col min="5" max="5" width="13.875" style="0" customWidth="1"/>
    <col min="6" max="6" width="12.625" style="0" customWidth="1"/>
    <col min="7" max="7" width="12.125" style="0" customWidth="1"/>
    <col min="8" max="9" width="14.875" style="0" customWidth="1"/>
    <col min="10" max="10" width="13.875" style="0" customWidth="1"/>
    <col min="11" max="11" width="14.25390625" style="0" customWidth="1"/>
  </cols>
  <sheetData>
    <row r="1" spans="1:11" ht="12.75">
      <c r="A1" s="2" t="s">
        <v>16</v>
      </c>
      <c r="B1" s="2"/>
      <c r="C1" s="3"/>
      <c r="D1" s="3"/>
      <c r="E1" s="3"/>
      <c r="F1" s="4"/>
      <c r="G1" s="129"/>
      <c r="H1" s="130"/>
      <c r="I1" s="130"/>
      <c r="J1" s="130"/>
      <c r="K1" s="130"/>
    </row>
    <row r="2" spans="1:11" ht="12.75">
      <c r="A2" s="5" t="s">
        <v>30</v>
      </c>
      <c r="B2" s="5"/>
      <c r="C2" s="6" t="s">
        <v>85</v>
      </c>
      <c r="D2" s="7"/>
      <c r="E2" s="7"/>
      <c r="F2" s="6"/>
      <c r="G2" s="8" t="s">
        <v>28</v>
      </c>
      <c r="H2" s="131" t="s">
        <v>84</v>
      </c>
      <c r="I2" s="131"/>
      <c r="J2" s="131"/>
      <c r="K2" s="131"/>
    </row>
    <row r="3" spans="1:11" ht="12.75">
      <c r="A3" s="5" t="s">
        <v>27</v>
      </c>
      <c r="B3" s="5"/>
      <c r="C3" s="9" t="s">
        <v>87</v>
      </c>
      <c r="D3" s="7"/>
      <c r="E3" s="7"/>
      <c r="F3" s="6"/>
      <c r="G3" s="8" t="s">
        <v>29</v>
      </c>
      <c r="H3" s="132" t="s">
        <v>86</v>
      </c>
      <c r="I3" s="132"/>
      <c r="J3" s="132"/>
      <c r="K3" s="132"/>
    </row>
    <row r="4" spans="1:11" ht="13.5" thickBot="1">
      <c r="A4" s="5" t="s">
        <v>1</v>
      </c>
      <c r="B4" s="5"/>
      <c r="C4" s="10">
        <v>41226</v>
      </c>
      <c r="D4" s="5"/>
      <c r="E4" s="5" t="s">
        <v>2</v>
      </c>
      <c r="F4" s="11"/>
      <c r="G4" s="12">
        <f>C4</f>
        <v>41226</v>
      </c>
      <c r="H4" s="133"/>
      <c r="I4" s="134"/>
      <c r="J4" s="134"/>
      <c r="K4" s="134"/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31</v>
      </c>
      <c r="E6" s="62" t="s">
        <v>32</v>
      </c>
      <c r="F6" s="60" t="s">
        <v>33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2:3" ht="15">
      <c r="B9" s="106" t="s">
        <v>88</v>
      </c>
      <c r="C9" s="107" t="s">
        <v>89</v>
      </c>
    </row>
    <row r="11" spans="1:11" ht="12.75">
      <c r="A11" s="118">
        <v>1</v>
      </c>
      <c r="B11" s="119" t="s">
        <v>90</v>
      </c>
      <c r="C11" s="110" t="s">
        <v>91</v>
      </c>
      <c r="D11" s="111" t="s">
        <v>92</v>
      </c>
      <c r="E11" s="112">
        <v>26.4</v>
      </c>
      <c r="F11" s="113">
        <v>0.45</v>
      </c>
      <c r="G11" s="115" t="str">
        <f>FIXED(E11*F11,3,TRUE)</f>
        <v>11,880</v>
      </c>
      <c r="I11" s="117"/>
      <c r="J11" s="116"/>
      <c r="K11" s="117"/>
    </row>
    <row r="12" spans="1:11" ht="12.75">
      <c r="A12" s="118">
        <v>2</v>
      </c>
      <c r="B12" s="119" t="s">
        <v>94</v>
      </c>
      <c r="C12" s="110" t="s">
        <v>95</v>
      </c>
      <c r="D12" s="111" t="s">
        <v>96</v>
      </c>
      <c r="E12" s="112">
        <v>11.88</v>
      </c>
      <c r="F12" s="113">
        <v>0</v>
      </c>
      <c r="G12" s="115" t="str">
        <f>FIXED(E12*F12,3,TRUE)</f>
        <v>0,000</v>
      </c>
      <c r="I12" s="117"/>
      <c r="J12" s="116"/>
      <c r="K12" s="117"/>
    </row>
    <row r="13" spans="1:11" ht="12.75">
      <c r="A13" s="118">
        <v>3</v>
      </c>
      <c r="B13" s="119" t="s">
        <v>97</v>
      </c>
      <c r="C13" s="110" t="s">
        <v>98</v>
      </c>
      <c r="D13" s="111" t="s">
        <v>96</v>
      </c>
      <c r="E13" s="112">
        <v>225.72</v>
      </c>
      <c r="F13" s="113">
        <v>0</v>
      </c>
      <c r="G13" s="115" t="str">
        <f>FIXED(E13*F13,3,TRUE)</f>
        <v>0,000</v>
      </c>
      <c r="I13" s="117"/>
      <c r="J13" s="116"/>
      <c r="K13" s="117"/>
    </row>
    <row r="14" spans="1:11" ht="12.75">
      <c r="A14" s="118">
        <v>4</v>
      </c>
      <c r="B14" s="119" t="s">
        <v>100</v>
      </c>
      <c r="C14" s="110" t="s">
        <v>101</v>
      </c>
      <c r="D14" s="111" t="s">
        <v>96</v>
      </c>
      <c r="E14" s="112">
        <v>11.88</v>
      </c>
      <c r="F14" s="113">
        <v>0</v>
      </c>
      <c r="G14" s="115" t="str">
        <f>FIXED(E14*F14,3,TRUE)</f>
        <v>0,000</v>
      </c>
      <c r="I14" s="117"/>
      <c r="J14" s="116"/>
      <c r="K14" s="117"/>
    </row>
    <row r="15" spans="3:11" ht="12.75">
      <c r="C15" s="121" t="str">
        <f>CONCATENATE(B9," celkem")</f>
        <v>11 celkem</v>
      </c>
      <c r="G15" s="122">
        <f>SUBTOTAL(9,G11:G14)</f>
        <v>0</v>
      </c>
      <c r="I15" s="123"/>
      <c r="K15" s="123"/>
    </row>
    <row r="17" spans="2:3" ht="15">
      <c r="B17" s="106" t="s">
        <v>102</v>
      </c>
      <c r="C17" s="107" t="s">
        <v>103</v>
      </c>
    </row>
    <row r="19" spans="1:11" ht="12.75">
      <c r="A19" s="118">
        <v>1</v>
      </c>
      <c r="B19" s="119" t="s">
        <v>104</v>
      </c>
      <c r="C19" s="110" t="s">
        <v>105</v>
      </c>
      <c r="D19" s="111" t="s">
        <v>106</v>
      </c>
      <c r="E19" s="112">
        <v>36.96</v>
      </c>
      <c r="F19" s="113">
        <v>0</v>
      </c>
      <c r="G19" s="114">
        <f>E19*F19</f>
        <v>0</v>
      </c>
      <c r="I19" s="117"/>
      <c r="J19" s="116"/>
      <c r="K19" s="117"/>
    </row>
    <row r="20" spans="1:11" ht="12.75">
      <c r="A20" s="118">
        <v>2</v>
      </c>
      <c r="B20" s="119" t="s">
        <v>108</v>
      </c>
      <c r="C20" s="110" t="s">
        <v>109</v>
      </c>
      <c r="D20" s="111" t="s">
        <v>106</v>
      </c>
      <c r="E20" s="112">
        <v>11.35</v>
      </c>
      <c r="F20" s="113">
        <v>0</v>
      </c>
      <c r="G20" s="114">
        <f>E20*F20</f>
        <v>0</v>
      </c>
      <c r="I20" s="117"/>
      <c r="J20" s="116"/>
      <c r="K20" s="117"/>
    </row>
    <row r="21" spans="1:11" ht="12.75">
      <c r="A21" s="118">
        <v>3</v>
      </c>
      <c r="B21" s="119" t="s">
        <v>110</v>
      </c>
      <c r="C21" s="110" t="s">
        <v>111</v>
      </c>
      <c r="D21" s="111" t="s">
        <v>106</v>
      </c>
      <c r="E21" s="112">
        <v>113.5</v>
      </c>
      <c r="F21" s="113">
        <v>0</v>
      </c>
      <c r="G21" s="114">
        <f>E21*F21</f>
        <v>0</v>
      </c>
      <c r="I21" s="117"/>
      <c r="J21" s="116"/>
      <c r="K21" s="117"/>
    </row>
    <row r="22" spans="1:11" ht="12.75">
      <c r="A22" s="118">
        <v>4</v>
      </c>
      <c r="B22" s="119" t="s">
        <v>113</v>
      </c>
      <c r="C22" s="110" t="s">
        <v>114</v>
      </c>
      <c r="D22" s="111" t="s">
        <v>106</v>
      </c>
      <c r="E22" s="112">
        <v>11.35</v>
      </c>
      <c r="F22" s="113">
        <v>0</v>
      </c>
      <c r="G22" s="114">
        <f>E22*F22</f>
        <v>0</v>
      </c>
      <c r="I22" s="117"/>
      <c r="J22" s="116"/>
      <c r="K22" s="117"/>
    </row>
    <row r="23" spans="1:11" ht="12.75">
      <c r="A23" s="118">
        <v>5</v>
      </c>
      <c r="B23" s="119" t="s">
        <v>115</v>
      </c>
      <c r="C23" s="110" t="s">
        <v>116</v>
      </c>
      <c r="D23" s="111" t="s">
        <v>106</v>
      </c>
      <c r="E23" s="112">
        <v>11.35</v>
      </c>
      <c r="F23" s="113">
        <v>0</v>
      </c>
      <c r="G23" s="114">
        <f>E23*F23</f>
        <v>0</v>
      </c>
      <c r="I23" s="117"/>
      <c r="J23" s="116"/>
      <c r="K23" s="117"/>
    </row>
    <row r="24" spans="3:11" ht="12.75">
      <c r="C24" s="121" t="str">
        <f>CONCATENATE(B17," celkem")</f>
        <v>13 celkem</v>
      </c>
      <c r="G24" s="122">
        <f>SUBTOTAL(9,G19:G23)</f>
        <v>0</v>
      </c>
      <c r="I24" s="123"/>
      <c r="K24" s="123"/>
    </row>
    <row r="26" spans="2:3" ht="15">
      <c r="B26" s="106" t="s">
        <v>117</v>
      </c>
      <c r="C26" s="107" t="s">
        <v>118</v>
      </c>
    </row>
    <row r="28" spans="1:11" ht="12.75">
      <c r="A28" s="118">
        <v>1</v>
      </c>
      <c r="B28" s="119" t="s">
        <v>119</v>
      </c>
      <c r="C28" s="110" t="s">
        <v>120</v>
      </c>
      <c r="D28" s="111" t="s">
        <v>121</v>
      </c>
      <c r="E28" s="112">
        <v>33</v>
      </c>
      <c r="F28" s="113">
        <v>0</v>
      </c>
      <c r="G28" s="114">
        <f>E28*F28</f>
        <v>0</v>
      </c>
      <c r="I28" s="117"/>
      <c r="J28" s="116"/>
      <c r="K28" s="117"/>
    </row>
    <row r="29" spans="1:11" ht="12.75">
      <c r="A29" s="118">
        <v>2</v>
      </c>
      <c r="B29" s="119" t="s">
        <v>119</v>
      </c>
      <c r="C29" s="110" t="s">
        <v>122</v>
      </c>
      <c r="D29" s="111" t="s">
        <v>121</v>
      </c>
      <c r="E29" s="112">
        <v>33</v>
      </c>
      <c r="F29" s="113">
        <v>0</v>
      </c>
      <c r="G29" s="114">
        <f>E29*F29</f>
        <v>0</v>
      </c>
      <c r="I29" s="117"/>
      <c r="J29" s="116"/>
      <c r="K29" s="117"/>
    </row>
    <row r="30" spans="3:11" ht="12.75">
      <c r="C30" s="121" t="str">
        <f>CONCATENATE(B26," celkem")</f>
        <v>155 celkem</v>
      </c>
      <c r="G30" s="122">
        <f>SUBTOTAL(9,G28:G29)</f>
        <v>0</v>
      </c>
      <c r="I30" s="123"/>
      <c r="K30" s="123"/>
    </row>
    <row r="32" spans="2:3" ht="15">
      <c r="B32" s="106" t="s">
        <v>123</v>
      </c>
      <c r="C32" s="107" t="s">
        <v>124</v>
      </c>
    </row>
    <row r="34" spans="1:11" ht="12.75">
      <c r="A34" s="118">
        <v>1</v>
      </c>
      <c r="B34" s="119" t="s">
        <v>125</v>
      </c>
      <c r="C34" s="110" t="s">
        <v>126</v>
      </c>
      <c r="D34" s="111" t="s">
        <v>106</v>
      </c>
      <c r="E34" s="112">
        <v>25.61</v>
      </c>
      <c r="F34" s="113">
        <v>0</v>
      </c>
      <c r="G34" s="114">
        <f>E34*F34</f>
        <v>0</v>
      </c>
      <c r="I34" s="117"/>
      <c r="J34" s="116"/>
      <c r="K34" s="117"/>
    </row>
    <row r="35" spans="3:11" ht="12.75">
      <c r="C35" s="121" t="str">
        <f>CONCATENATE(B32," celkem")</f>
        <v>17 celkem</v>
      </c>
      <c r="G35" s="122">
        <f>SUBTOTAL(9,G34:G34)</f>
        <v>0</v>
      </c>
      <c r="I35" s="123"/>
      <c r="K35" s="123"/>
    </row>
    <row r="37" spans="2:3" ht="15">
      <c r="B37" s="106" t="s">
        <v>129</v>
      </c>
      <c r="C37" s="107" t="s">
        <v>130</v>
      </c>
    </row>
    <row r="39" spans="1:11" ht="12.75">
      <c r="A39" s="118">
        <v>1</v>
      </c>
      <c r="B39" s="119" t="s">
        <v>131</v>
      </c>
      <c r="C39" s="110" t="s">
        <v>132</v>
      </c>
      <c r="D39" s="111" t="s">
        <v>106</v>
      </c>
      <c r="E39" s="112">
        <v>11.352</v>
      </c>
      <c r="F39" s="113">
        <v>0</v>
      </c>
      <c r="G39" s="114">
        <f>E39*F39</f>
        <v>0</v>
      </c>
      <c r="I39" s="117"/>
      <c r="J39" s="116"/>
      <c r="K39" s="117"/>
    </row>
    <row r="40" spans="3:11" ht="12.75">
      <c r="C40" s="121" t="str">
        <f>CONCATENATE(B37," celkem")</f>
        <v>45 celkem</v>
      </c>
      <c r="G40" s="122">
        <f>SUBTOTAL(9,G39:G39)</f>
        <v>0</v>
      </c>
      <c r="I40" s="123"/>
      <c r="K40" s="123"/>
    </row>
    <row r="42" spans="2:3" ht="15">
      <c r="B42" s="106" t="s">
        <v>134</v>
      </c>
      <c r="C42" s="107" t="s">
        <v>135</v>
      </c>
    </row>
    <row r="44" spans="1:11" ht="12.75">
      <c r="A44" s="118">
        <v>1</v>
      </c>
      <c r="B44" s="119" t="s">
        <v>136</v>
      </c>
      <c r="C44" s="110" t="s">
        <v>137</v>
      </c>
      <c r="D44" s="111" t="s">
        <v>92</v>
      </c>
      <c r="E44" s="112">
        <v>105.6</v>
      </c>
      <c r="F44" s="113">
        <v>0.13981</v>
      </c>
      <c r="G44" s="114">
        <f>E44*F44</f>
        <v>14.763935999999998</v>
      </c>
      <c r="I44" s="117"/>
      <c r="J44" s="116"/>
      <c r="K44" s="117"/>
    </row>
    <row r="45" spans="3:11" ht="12.75">
      <c r="C45" s="121" t="str">
        <f>CONCATENATE(B42," celkem")</f>
        <v>57 celkem</v>
      </c>
      <c r="G45" s="122">
        <f>SUBTOTAL(9,G44:G44)</f>
        <v>14.763935999999998</v>
      </c>
      <c r="I45" s="123"/>
      <c r="K45" s="123"/>
    </row>
    <row r="47" spans="2:3" ht="15">
      <c r="B47" s="106" t="s">
        <v>139</v>
      </c>
      <c r="C47" s="107" t="s">
        <v>140</v>
      </c>
    </row>
    <row r="49" spans="1:11" ht="12.75">
      <c r="A49" s="118">
        <v>1</v>
      </c>
      <c r="B49" s="119" t="s">
        <v>141</v>
      </c>
      <c r="C49" s="110" t="s">
        <v>142</v>
      </c>
      <c r="D49" s="111" t="s">
        <v>96</v>
      </c>
      <c r="E49" s="112">
        <v>0.15899</v>
      </c>
      <c r="F49" s="113">
        <v>0</v>
      </c>
      <c r="G49" s="114">
        <f aca="true" t="shared" si="0" ref="G49:G56">E49*F49</f>
        <v>0</v>
      </c>
      <c r="I49" s="117"/>
      <c r="J49" s="116"/>
      <c r="K49" s="117"/>
    </row>
    <row r="50" spans="1:11" ht="12.75">
      <c r="A50" s="118">
        <v>2</v>
      </c>
      <c r="B50" s="119" t="s">
        <v>143</v>
      </c>
      <c r="C50" s="110" t="s">
        <v>144</v>
      </c>
      <c r="D50" s="111" t="s">
        <v>121</v>
      </c>
      <c r="E50" s="112">
        <v>33</v>
      </c>
      <c r="F50" s="113">
        <v>0.00083</v>
      </c>
      <c r="G50" s="114">
        <f t="shared" si="0"/>
        <v>0.02739</v>
      </c>
      <c r="I50" s="117"/>
      <c r="J50" s="116"/>
      <c r="K50" s="117"/>
    </row>
    <row r="51" spans="1:11" ht="12.75">
      <c r="A51" s="118">
        <v>3</v>
      </c>
      <c r="B51" s="119" t="s">
        <v>146</v>
      </c>
      <c r="C51" s="110" t="s">
        <v>147</v>
      </c>
      <c r="D51" s="111" t="s">
        <v>121</v>
      </c>
      <c r="E51" s="112">
        <v>33</v>
      </c>
      <c r="F51" s="113">
        <v>0.00019</v>
      </c>
      <c r="G51" s="114">
        <f t="shared" si="0"/>
        <v>0.00627</v>
      </c>
      <c r="I51" s="117"/>
      <c r="J51" s="116"/>
      <c r="K51" s="117"/>
    </row>
    <row r="52" spans="1:11" ht="12.75">
      <c r="A52" s="118">
        <v>4</v>
      </c>
      <c r="B52" s="119" t="s">
        <v>119</v>
      </c>
      <c r="C52" s="110" t="s">
        <v>148</v>
      </c>
      <c r="D52" s="111" t="s">
        <v>149</v>
      </c>
      <c r="E52" s="112">
        <v>1</v>
      </c>
      <c r="F52" s="113">
        <v>0.015</v>
      </c>
      <c r="G52" s="114">
        <f t="shared" si="0"/>
        <v>0.015</v>
      </c>
      <c r="I52" s="117"/>
      <c r="J52" s="116"/>
      <c r="K52" s="117"/>
    </row>
    <row r="53" spans="1:11" ht="12.75">
      <c r="A53" s="127" t="s">
        <v>150</v>
      </c>
      <c r="B53" s="128" t="s">
        <v>119</v>
      </c>
      <c r="C53" s="110" t="s">
        <v>151</v>
      </c>
      <c r="D53" s="111" t="s">
        <v>149</v>
      </c>
      <c r="E53" s="112">
        <v>1</v>
      </c>
      <c r="F53" s="113">
        <v>0.06</v>
      </c>
      <c r="G53" s="114">
        <f t="shared" si="0"/>
        <v>0.06</v>
      </c>
      <c r="H53" s="116"/>
      <c r="I53" s="117"/>
      <c r="K53" s="117"/>
    </row>
    <row r="54" spans="1:11" ht="12.75">
      <c r="A54" s="118">
        <v>5</v>
      </c>
      <c r="B54" s="119" t="s">
        <v>119</v>
      </c>
      <c r="C54" s="110" t="s">
        <v>152</v>
      </c>
      <c r="D54" s="111" t="s">
        <v>149</v>
      </c>
      <c r="E54" s="112">
        <v>1</v>
      </c>
      <c r="F54" s="113">
        <v>0.01</v>
      </c>
      <c r="G54" s="114">
        <f t="shared" si="0"/>
        <v>0.01</v>
      </c>
      <c r="I54" s="117"/>
      <c r="J54" s="116"/>
      <c r="K54" s="117"/>
    </row>
    <row r="55" spans="1:11" ht="12.75">
      <c r="A55" s="127" t="s">
        <v>153</v>
      </c>
      <c r="B55" s="128" t="s">
        <v>119</v>
      </c>
      <c r="C55" s="110" t="s">
        <v>154</v>
      </c>
      <c r="D55" s="111" t="s">
        <v>149</v>
      </c>
      <c r="E55" s="112">
        <v>1</v>
      </c>
      <c r="F55" s="113">
        <v>0.04</v>
      </c>
      <c r="G55" s="114">
        <f t="shared" si="0"/>
        <v>0.04</v>
      </c>
      <c r="H55" s="116"/>
      <c r="I55" s="117"/>
      <c r="K55" s="117"/>
    </row>
    <row r="56" spans="1:11" ht="12.75">
      <c r="A56" s="118">
        <v>6</v>
      </c>
      <c r="B56" s="119" t="s">
        <v>155</v>
      </c>
      <c r="C56" s="110" t="s">
        <v>156</v>
      </c>
      <c r="D56" s="111" t="s">
        <v>121</v>
      </c>
      <c r="E56" s="112">
        <v>33</v>
      </c>
      <c r="F56" s="113">
        <v>1E-05</v>
      </c>
      <c r="G56" s="114">
        <f t="shared" si="0"/>
        <v>0.00033000000000000005</v>
      </c>
      <c r="I56" s="117"/>
      <c r="J56" s="116"/>
      <c r="K56" s="117"/>
    </row>
    <row r="57" spans="1:11" ht="12.75">
      <c r="A57" s="118">
        <v>7</v>
      </c>
      <c r="B57" s="119" t="s">
        <v>157</v>
      </c>
      <c r="C57" s="110" t="s">
        <v>158</v>
      </c>
      <c r="D57" s="111" t="s">
        <v>121</v>
      </c>
      <c r="E57" s="112">
        <v>33</v>
      </c>
      <c r="F57" s="113">
        <v>0.00213</v>
      </c>
      <c r="G57" s="115" t="str">
        <f>FIXED(E57*F57,3,TRUE)</f>
        <v>0,070</v>
      </c>
      <c r="I57" s="117"/>
      <c r="J57" s="116"/>
      <c r="K57" s="117"/>
    </row>
    <row r="58" spans="1:11" ht="12.75">
      <c r="A58" s="118">
        <v>8</v>
      </c>
      <c r="B58" s="119" t="s">
        <v>159</v>
      </c>
      <c r="C58" s="110" t="s">
        <v>160</v>
      </c>
      <c r="D58" s="111" t="s">
        <v>96</v>
      </c>
      <c r="E58" s="112">
        <v>0.07029</v>
      </c>
      <c r="F58" s="113">
        <v>0</v>
      </c>
      <c r="G58" s="115" t="str">
        <f>FIXED(E58*F58,3,TRUE)</f>
        <v>0,000</v>
      </c>
      <c r="I58" s="117"/>
      <c r="J58" s="116"/>
      <c r="K58" s="117"/>
    </row>
    <row r="59" spans="1:11" ht="12.75">
      <c r="A59" s="118">
        <v>9</v>
      </c>
      <c r="B59" s="119" t="s">
        <v>161</v>
      </c>
      <c r="C59" s="110" t="s">
        <v>162</v>
      </c>
      <c r="D59" s="111" t="s">
        <v>96</v>
      </c>
      <c r="E59" s="112">
        <v>1.33551</v>
      </c>
      <c r="F59" s="113">
        <v>0</v>
      </c>
      <c r="G59" s="115" t="str">
        <f>FIXED(E59*F59,3,TRUE)</f>
        <v>0,000</v>
      </c>
      <c r="I59" s="117"/>
      <c r="J59" s="116"/>
      <c r="K59" s="117"/>
    </row>
    <row r="60" spans="1:11" ht="12.75">
      <c r="A60" s="118">
        <v>10</v>
      </c>
      <c r="B60" s="119" t="s">
        <v>163</v>
      </c>
      <c r="C60" s="110" t="s">
        <v>164</v>
      </c>
      <c r="D60" s="111" t="s">
        <v>96</v>
      </c>
      <c r="E60" s="112">
        <v>0.07029</v>
      </c>
      <c r="F60" s="113">
        <v>0</v>
      </c>
      <c r="G60" s="115" t="str">
        <f>FIXED(E60*F60,3,TRUE)</f>
        <v>0,000</v>
      </c>
      <c r="I60" s="117"/>
      <c r="J60" s="116"/>
      <c r="K60" s="117"/>
    </row>
    <row r="61" spans="1:11" ht="12.75">
      <c r="A61" s="118">
        <v>11</v>
      </c>
      <c r="B61" s="119" t="s">
        <v>100</v>
      </c>
      <c r="C61" s="110" t="s">
        <v>165</v>
      </c>
      <c r="D61" s="111" t="s">
        <v>96</v>
      </c>
      <c r="E61" s="112">
        <v>0.07029</v>
      </c>
      <c r="F61" s="113">
        <v>0</v>
      </c>
      <c r="G61" s="115" t="str">
        <f>FIXED(E61*F61,3,TRUE)</f>
        <v>0,000</v>
      </c>
      <c r="I61" s="117"/>
      <c r="J61" s="116"/>
      <c r="K61" s="117"/>
    </row>
    <row r="62" spans="1:11" ht="12.75">
      <c r="A62" s="118">
        <v>12</v>
      </c>
      <c r="B62" s="119" t="s">
        <v>119</v>
      </c>
      <c r="C62" s="110" t="s">
        <v>166</v>
      </c>
      <c r="D62" s="111" t="s">
        <v>167</v>
      </c>
      <c r="E62" s="112">
        <v>4</v>
      </c>
      <c r="F62" s="113">
        <v>0</v>
      </c>
      <c r="G62" s="114">
        <f>E62*F62</f>
        <v>0</v>
      </c>
      <c r="I62" s="117"/>
      <c r="J62" s="116"/>
      <c r="K62" s="117"/>
    </row>
    <row r="63" spans="1:11" ht="12.75">
      <c r="A63" s="118">
        <v>13</v>
      </c>
      <c r="B63" s="119" t="s">
        <v>119</v>
      </c>
      <c r="C63" s="110" t="s">
        <v>168</v>
      </c>
      <c r="D63" s="111" t="s">
        <v>169</v>
      </c>
      <c r="E63" s="112">
        <v>1</v>
      </c>
      <c r="F63" s="113">
        <v>0</v>
      </c>
      <c r="G63" s="114">
        <f>E63*F63</f>
        <v>0</v>
      </c>
      <c r="I63" s="117"/>
      <c r="J63" s="116"/>
      <c r="K63" s="117"/>
    </row>
    <row r="64" spans="3:11" ht="12.75">
      <c r="C64" s="121" t="str">
        <f>CONCATENATE(B47," celkem")</f>
        <v>722 celkem</v>
      </c>
      <c r="G64" s="122">
        <f>SUBTOTAL(9,G49:G63)</f>
        <v>0.15899</v>
      </c>
      <c r="I64" s="123"/>
      <c r="K64" s="123"/>
    </row>
    <row r="66" spans="2:3" ht="15">
      <c r="B66" s="106" t="s">
        <v>170</v>
      </c>
      <c r="C66" s="107" t="s">
        <v>171</v>
      </c>
    </row>
    <row r="68" spans="1:11" ht="12.75">
      <c r="A68" s="118">
        <v>1</v>
      </c>
      <c r="B68" s="119" t="s">
        <v>172</v>
      </c>
      <c r="C68" s="110" t="s">
        <v>171</v>
      </c>
      <c r="D68" s="111" t="s">
        <v>169</v>
      </c>
      <c r="E68" s="112">
        <v>1</v>
      </c>
      <c r="F68" s="113">
        <v>0</v>
      </c>
      <c r="G68" s="114">
        <f>E68*F68</f>
        <v>0</v>
      </c>
      <c r="I68" s="117"/>
      <c r="J68" s="116"/>
      <c r="K68" s="117"/>
    </row>
    <row r="69" spans="3:11" ht="12.75">
      <c r="C69" s="121" t="str">
        <f>CONCATENATE(B66," celkem")</f>
        <v>798 celkem</v>
      </c>
      <c r="G69" s="122">
        <f>SUBTOTAL(9,G68:G68)</f>
        <v>0</v>
      </c>
      <c r="I69" s="123"/>
      <c r="K69" s="123"/>
    </row>
    <row r="71" spans="2:3" ht="15">
      <c r="B71" s="106" t="s">
        <v>182</v>
      </c>
      <c r="C71" s="107" t="s">
        <v>183</v>
      </c>
    </row>
    <row r="73" spans="1:11" ht="12.75">
      <c r="A73" s="118">
        <v>1</v>
      </c>
      <c r="B73" s="119" t="s">
        <v>184</v>
      </c>
      <c r="C73" s="110" t="s">
        <v>185</v>
      </c>
      <c r="D73" s="111" t="s">
        <v>121</v>
      </c>
      <c r="E73" s="112">
        <v>66</v>
      </c>
      <c r="F73" s="113">
        <v>0</v>
      </c>
      <c r="G73" s="114">
        <f>E73*F73</f>
        <v>0</v>
      </c>
      <c r="I73" s="117"/>
      <c r="J73" s="116"/>
      <c r="K73" s="117"/>
    </row>
    <row r="74" spans="3:11" ht="12.75">
      <c r="C74" s="121" t="str">
        <f>CONCATENATE(B71," celkem")</f>
        <v>91 celkem</v>
      </c>
      <c r="G74" s="122">
        <f>SUBTOTAL(9,G73:G73)</f>
        <v>0</v>
      </c>
      <c r="I74" s="123"/>
      <c r="K74" s="123"/>
    </row>
    <row r="76" spans="2:3" ht="15">
      <c r="B76" s="106" t="s">
        <v>187</v>
      </c>
      <c r="C76" s="107" t="s">
        <v>188</v>
      </c>
    </row>
    <row r="78" spans="1:11" ht="12.75">
      <c r="A78" s="118">
        <v>1</v>
      </c>
      <c r="B78" s="119" t="s">
        <v>189</v>
      </c>
      <c r="C78" s="110" t="s">
        <v>190</v>
      </c>
      <c r="D78" s="111" t="s">
        <v>96</v>
      </c>
      <c r="E78" s="112">
        <v>14.763936</v>
      </c>
      <c r="F78" s="113">
        <v>0</v>
      </c>
      <c r="G78" s="114">
        <f>E78*F78</f>
        <v>0</v>
      </c>
      <c r="I78" s="117"/>
      <c r="J78" s="116"/>
      <c r="K78" s="117"/>
    </row>
    <row r="79" spans="3:11" ht="12.75">
      <c r="C79" s="121" t="str">
        <f>CONCATENATE(B76," celkem")</f>
        <v>99 celkem</v>
      </c>
      <c r="G79" s="122">
        <f>SUBTOTAL(9,G78:G78)</f>
        <v>0</v>
      </c>
      <c r="I79" s="123"/>
      <c r="K79" s="123"/>
    </row>
    <row r="81" spans="2:3" ht="15">
      <c r="B81" s="106" t="s">
        <v>191</v>
      </c>
      <c r="C81" s="107" t="s">
        <v>192</v>
      </c>
    </row>
    <row r="83" spans="1:11" ht="12.75">
      <c r="A83" s="118">
        <v>1</v>
      </c>
      <c r="B83" s="119" t="s">
        <v>192</v>
      </c>
      <c r="C83" s="110" t="s">
        <v>193</v>
      </c>
      <c r="D83" s="111"/>
      <c r="E83" s="112">
        <v>0</v>
      </c>
      <c r="F83" s="113">
        <v>0</v>
      </c>
      <c r="G83" s="114">
        <f>E83*F83</f>
        <v>0</v>
      </c>
      <c r="I83" s="117"/>
      <c r="J83" s="116"/>
      <c r="K83" s="117"/>
    </row>
    <row r="84" spans="3:11" ht="12.75">
      <c r="C84" s="121" t="str">
        <f>CONCATENATE(B81," celkem")</f>
        <v>POZ celkem</v>
      </c>
      <c r="G84" s="122">
        <f>SUBTOTAL(9,G83:G83)</f>
        <v>0</v>
      </c>
      <c r="I84" s="123"/>
      <c r="K84" s="123"/>
    </row>
  </sheetData>
  <sheetProtection/>
  <mergeCells count="4">
    <mergeCell ref="G1:K1"/>
    <mergeCell ref="H2:K2"/>
    <mergeCell ref="H3:K3"/>
    <mergeCell ref="H4:K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23"/>
  <sheetViews>
    <sheetView zoomScalePageLayoutView="0" workbookViewId="0" topLeftCell="A43">
      <selection activeCell="C11" sqref="C11:E23"/>
    </sheetView>
  </sheetViews>
  <sheetFormatPr defaultColWidth="9.00390625" defaultRowHeight="12.75"/>
  <cols>
    <col min="1" max="1" width="12.375" style="0" customWidth="1"/>
    <col min="2" max="2" width="49.87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2:6" ht="12.75">
      <c r="B1" s="64" t="s">
        <v>36</v>
      </c>
      <c r="F1" s="41"/>
    </row>
    <row r="2" spans="1:6" ht="12.75">
      <c r="A2" s="36"/>
      <c r="B2" s="36"/>
      <c r="C2" s="36"/>
      <c r="D2" s="36"/>
      <c r="E2" s="36"/>
      <c r="F2" s="41"/>
    </row>
    <row r="3" spans="1:6" ht="12.75">
      <c r="A3" s="36" t="s">
        <v>17</v>
      </c>
      <c r="B3" s="135" t="str">
        <f>Rozpočet!C2</f>
        <v>PCR Hranice</v>
      </c>
      <c r="C3" s="135"/>
      <c r="D3" s="135"/>
      <c r="E3" s="135"/>
      <c r="F3" s="41"/>
    </row>
    <row r="4" spans="1:6" ht="12.75">
      <c r="A4" s="36" t="s">
        <v>19</v>
      </c>
      <c r="B4" s="57" t="str">
        <f>Rozpočet!H2</f>
        <v>C 15</v>
      </c>
      <c r="C4" s="41"/>
      <c r="D4" s="42" t="s">
        <v>23</v>
      </c>
      <c r="E4" s="43">
        <f>Rozpočet!C4</f>
        <v>41226</v>
      </c>
      <c r="F4" s="41"/>
    </row>
    <row r="5" spans="1:6" ht="12.75">
      <c r="A5" s="36" t="s">
        <v>22</v>
      </c>
      <c r="B5" s="135" t="str">
        <f>Rozpočet!C3</f>
        <v>Vodovodni pripojka</v>
      </c>
      <c r="C5" s="136"/>
      <c r="D5" s="136"/>
      <c r="E5" s="136"/>
      <c r="F5" s="41"/>
    </row>
    <row r="6" spans="1:6" ht="12.75">
      <c r="A6" s="36" t="s">
        <v>21</v>
      </c>
      <c r="B6" s="135" t="str">
        <f>Rozpočet!H3</f>
        <v>014</v>
      </c>
      <c r="C6" s="136"/>
      <c r="D6" s="136"/>
      <c r="E6" s="136"/>
      <c r="F6" s="41"/>
    </row>
    <row r="7" spans="1:6" ht="13.5" thickBot="1">
      <c r="A7" s="36"/>
      <c r="B7" s="36"/>
      <c r="C7" s="36"/>
      <c r="D7" s="36"/>
      <c r="E7" s="36"/>
      <c r="F7" s="41"/>
    </row>
    <row r="8" spans="1:6" ht="12.75">
      <c r="A8" s="44" t="s">
        <v>24</v>
      </c>
      <c r="B8" s="45" t="s">
        <v>25</v>
      </c>
      <c r="C8" s="46" t="s">
        <v>20</v>
      </c>
      <c r="D8" s="46"/>
      <c r="E8" s="47"/>
      <c r="F8" s="48" t="s">
        <v>0</v>
      </c>
    </row>
    <row r="9" spans="1:6" ht="13.5" thickBot="1">
      <c r="A9" s="49"/>
      <c r="B9" s="50"/>
      <c r="C9" s="51" t="s">
        <v>34</v>
      </c>
      <c r="D9" s="51" t="s">
        <v>35</v>
      </c>
      <c r="E9" s="52" t="s">
        <v>26</v>
      </c>
      <c r="F9" s="52"/>
    </row>
    <row r="10" spans="1:6" ht="12.75">
      <c r="A10" s="37"/>
      <c r="B10" s="38"/>
      <c r="C10" s="53"/>
      <c r="D10" s="53"/>
      <c r="E10" s="1"/>
      <c r="F10" s="39"/>
    </row>
    <row r="11" spans="1:6" ht="12.75">
      <c r="A11" s="124" t="str">
        <f>Rozpočet!B9</f>
        <v>11</v>
      </c>
      <c r="B11" s="125" t="str">
        <f>Rozpočet!C9</f>
        <v>Pripravne a pridruzene prace</v>
      </c>
      <c r="C11" s="126"/>
      <c r="D11" s="126"/>
      <c r="E11" s="1"/>
      <c r="F11" s="39">
        <f>Rozpočet!G15</f>
        <v>0</v>
      </c>
    </row>
    <row r="12" spans="1:6" ht="12.75">
      <c r="A12" s="124" t="str">
        <f>Rozpočet!B17</f>
        <v>13</v>
      </c>
      <c r="B12" s="125" t="str">
        <f>Rozpočet!C17</f>
        <v>Hloubene vykopavky</v>
      </c>
      <c r="C12" s="126"/>
      <c r="D12" s="126"/>
      <c r="E12" s="1"/>
      <c r="F12" s="39">
        <f>Rozpočet!G24</f>
        <v>0</v>
      </c>
    </row>
    <row r="13" spans="1:6" ht="12.75">
      <c r="A13" s="124" t="str">
        <f>Rozpočet!B26</f>
        <v>155</v>
      </c>
      <c r="B13" s="125" t="str">
        <f>Rozpočet!C26</f>
        <v>Elektroinstalace</v>
      </c>
      <c r="C13" s="126"/>
      <c r="D13" s="126"/>
      <c r="E13" s="1"/>
      <c r="F13" s="39">
        <f>Rozpočet!G30</f>
        <v>0</v>
      </c>
    </row>
    <row r="14" spans="1:6" ht="12.75">
      <c r="A14" s="124" t="str">
        <f>Rozpočet!B32</f>
        <v>17</v>
      </c>
      <c r="B14" s="125" t="str">
        <f>Rozpočet!C32</f>
        <v>Konstrukce ze zemin</v>
      </c>
      <c r="C14" s="126"/>
      <c r="D14" s="126"/>
      <c r="E14" s="1"/>
      <c r="F14" s="39">
        <f>Rozpočet!G35</f>
        <v>0</v>
      </c>
    </row>
    <row r="15" spans="1:6" ht="12.75">
      <c r="A15" s="124" t="str">
        <f>Rozpočet!B37</f>
        <v>45</v>
      </c>
      <c r="B15" s="125" t="str">
        <f>Rozpočet!C37</f>
        <v>Podkladni a vedlejsi konstrukce</v>
      </c>
      <c r="C15" s="126"/>
      <c r="D15" s="126"/>
      <c r="E15" s="1"/>
      <c r="F15" s="39">
        <f>Rozpočet!G40</f>
        <v>0</v>
      </c>
    </row>
    <row r="16" spans="1:6" ht="12.75">
      <c r="A16" s="124" t="str">
        <f>Rozpočet!B42</f>
        <v>57</v>
      </c>
      <c r="B16" s="125" t="str">
        <f>Rozpočet!C42</f>
        <v>Kryty sterkovych a zivicnych pozem.komunikací a zpevnenych ploch</v>
      </c>
      <c r="C16" s="126"/>
      <c r="D16" s="126"/>
      <c r="E16" s="1"/>
      <c r="F16" s="39">
        <f>Rozpočet!G45</f>
        <v>14.763935999999998</v>
      </c>
    </row>
    <row r="17" spans="1:6" ht="12.75">
      <c r="A17" s="124" t="str">
        <f>Rozpočet!B47</f>
        <v>722</v>
      </c>
      <c r="B17" s="125" t="str">
        <f>Rozpočet!C47</f>
        <v>ZTI - vodovod</v>
      </c>
      <c r="C17" s="126"/>
      <c r="D17" s="126"/>
      <c r="E17" s="1"/>
      <c r="F17" s="39">
        <f>Rozpočet!G64</f>
        <v>0.15899</v>
      </c>
    </row>
    <row r="18" spans="1:6" ht="12.75">
      <c r="A18" s="124" t="str">
        <f>Rozpočet!B66</f>
        <v>798</v>
      </c>
      <c r="B18" s="125" t="str">
        <f>Rozpočet!C66</f>
        <v>Ostatni prace neuvedene</v>
      </c>
      <c r="C18" s="126"/>
      <c r="D18" s="126"/>
      <c r="E18" s="1"/>
      <c r="F18" s="39">
        <f>Rozpočet!G69</f>
        <v>0</v>
      </c>
    </row>
    <row r="19" spans="1:6" ht="12.75">
      <c r="A19" s="124" t="str">
        <f>Rozpočet!B71</f>
        <v>91</v>
      </c>
      <c r="B19" s="125" t="str">
        <f>Rozpočet!C71</f>
        <v>Doplnkové konstrukce a práce na pozem.komunikacích a zpev.plochá</v>
      </c>
      <c r="C19" s="126"/>
      <c r="D19" s="126"/>
      <c r="E19" s="1"/>
      <c r="F19" s="39">
        <f>Rozpočet!G74</f>
        <v>0</v>
      </c>
    </row>
    <row r="20" spans="1:6" ht="12.75">
      <c r="A20" s="124" t="str">
        <f>Rozpočet!B76</f>
        <v>99</v>
      </c>
      <c r="B20" s="125" t="str">
        <f>Rozpočet!C76</f>
        <v>Presun hmot</v>
      </c>
      <c r="C20" s="126"/>
      <c r="D20" s="126"/>
      <c r="E20" s="1"/>
      <c r="F20" s="39">
        <f>Rozpočet!G79</f>
        <v>0</v>
      </c>
    </row>
    <row r="21" spans="1:6" ht="12.75">
      <c r="A21" s="124" t="str">
        <f>Rozpočet!B81</f>
        <v>POZ</v>
      </c>
      <c r="B21" s="125" t="str">
        <f>Rozpočet!C81</f>
        <v>POZNAMKA</v>
      </c>
      <c r="C21" s="126"/>
      <c r="D21" s="126"/>
      <c r="E21" s="1"/>
      <c r="F21" s="39">
        <f>Rozpočet!G84</f>
        <v>0</v>
      </c>
    </row>
    <row r="22" spans="1:6" ht="13.5" thickBot="1">
      <c r="A22" s="40"/>
      <c r="B22" s="54"/>
      <c r="C22" s="54"/>
      <c r="D22" s="54"/>
      <c r="E22" s="1"/>
      <c r="F22" s="39"/>
    </row>
    <row r="23" spans="1:6" ht="13.5" thickTop="1">
      <c r="A23" s="55"/>
      <c r="B23" s="56" t="s">
        <v>26</v>
      </c>
      <c r="C23" s="58"/>
      <c r="D23" s="59"/>
      <c r="E23" s="58"/>
      <c r="F23" s="59">
        <f>SUM(F10:F22)</f>
        <v>14.922925999999997</v>
      </c>
    </row>
  </sheetData>
  <sheetProtection/>
  <mergeCells count="3">
    <mergeCell ref="B3:E3"/>
    <mergeCell ref="B5:E5"/>
    <mergeCell ref="B6:E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K103"/>
  <sheetViews>
    <sheetView zoomScalePageLayoutView="0" workbookViewId="0" topLeftCell="A61">
      <selection activeCell="N46" sqref="N46"/>
    </sheetView>
  </sheetViews>
  <sheetFormatPr defaultColWidth="9.00390625" defaultRowHeight="12.75"/>
  <cols>
    <col min="1" max="1" width="5.25390625" style="0" customWidth="1"/>
    <col min="2" max="2" width="12.625" style="0" customWidth="1"/>
    <col min="3" max="3" width="46.125" style="0" customWidth="1"/>
    <col min="5" max="5" width="13.375" style="0" customWidth="1"/>
    <col min="6" max="6" width="12.75390625" style="0" customWidth="1"/>
    <col min="7" max="7" width="12.00390625" style="0" customWidth="1"/>
    <col min="8" max="8" width="15.25390625" style="0" customWidth="1"/>
    <col min="9" max="9" width="13.00390625" style="0" customWidth="1"/>
    <col min="10" max="10" width="13.875" style="0" customWidth="1"/>
    <col min="11" max="11" width="13.75390625" style="0" customWidth="1"/>
  </cols>
  <sheetData>
    <row r="1" ht="12.75">
      <c r="C1" s="65" t="s">
        <v>37</v>
      </c>
    </row>
    <row r="2" spans="1:11" ht="12.75">
      <c r="A2" s="5" t="s">
        <v>30</v>
      </c>
      <c r="B2" s="5"/>
      <c r="C2" s="6" t="str">
        <f>+Rozpočet!C2</f>
        <v>PCR Hranice</v>
      </c>
      <c r="D2" s="7"/>
      <c r="E2" s="7"/>
      <c r="F2" s="6"/>
      <c r="G2" s="8" t="s">
        <v>28</v>
      </c>
      <c r="H2" s="131" t="str">
        <f>+Rozpočet!H2</f>
        <v>C 15</v>
      </c>
      <c r="I2" s="131"/>
      <c r="J2" s="131"/>
      <c r="K2" s="131"/>
    </row>
    <row r="3" spans="1:11" ht="12.75">
      <c r="A3" s="5" t="s">
        <v>27</v>
      </c>
      <c r="B3" s="5"/>
      <c r="C3" s="9" t="str">
        <f>+Rozpočet!C3</f>
        <v>Vodovodni pripojka</v>
      </c>
      <c r="D3" s="7"/>
      <c r="E3" s="7"/>
      <c r="F3" s="6"/>
      <c r="G3" s="8" t="s">
        <v>29</v>
      </c>
      <c r="H3" s="132" t="str">
        <f>+Rozpočet!H3</f>
        <v>014</v>
      </c>
      <c r="I3" s="132"/>
      <c r="J3" s="132"/>
      <c r="K3" s="132"/>
    </row>
    <row r="4" spans="1:7" ht="13.5" thickBot="1">
      <c r="A4" s="5" t="s">
        <v>1</v>
      </c>
      <c r="B4" s="5"/>
      <c r="C4" s="10">
        <f>+Rozpočet!C4</f>
        <v>41226</v>
      </c>
      <c r="D4" s="5"/>
      <c r="E4" s="5" t="s">
        <v>2</v>
      </c>
      <c r="F4" s="11"/>
      <c r="G4" s="12">
        <f>+Rozpočet!G4</f>
        <v>41226</v>
      </c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31</v>
      </c>
      <c r="E6" s="62" t="s">
        <v>32</v>
      </c>
      <c r="F6" s="60" t="s">
        <v>33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6:7" ht="12.75">
      <c r="F9" s="66"/>
      <c r="G9" s="66"/>
    </row>
    <row r="10" spans="2:3" ht="15">
      <c r="B10" s="107" t="s">
        <v>88</v>
      </c>
      <c r="C10" s="107" t="s">
        <v>89</v>
      </c>
    </row>
    <row r="12" spans="1:11" ht="12.75">
      <c r="A12" s="108">
        <v>1</v>
      </c>
      <c r="B12" s="109" t="s">
        <v>90</v>
      </c>
      <c r="C12" s="110" t="s">
        <v>91</v>
      </c>
      <c r="D12" s="111" t="s">
        <v>92</v>
      </c>
      <c r="E12" s="112">
        <v>26.4</v>
      </c>
      <c r="F12" s="113">
        <v>0.45</v>
      </c>
      <c r="G12" s="114" t="str">
        <f>FIXED(E12*F12,3,TRUE)</f>
        <v>11,880</v>
      </c>
      <c r="I12" s="117"/>
      <c r="J12" s="116"/>
      <c r="K12" s="117"/>
    </row>
    <row r="13" spans="3:11" ht="12.75">
      <c r="C13" s="120" t="s">
        <v>93</v>
      </c>
      <c r="E13" s="112">
        <v>26.4</v>
      </c>
      <c r="G13" s="114"/>
      <c r="I13" s="117"/>
      <c r="K13" s="117"/>
    </row>
    <row r="14" spans="1:11" ht="12.75">
      <c r="A14" s="108">
        <v>2</v>
      </c>
      <c r="B14" s="109" t="s">
        <v>94</v>
      </c>
      <c r="C14" s="110" t="s">
        <v>95</v>
      </c>
      <c r="D14" s="111" t="s">
        <v>96</v>
      </c>
      <c r="E14" s="112">
        <v>11.88</v>
      </c>
      <c r="F14" s="113">
        <v>0</v>
      </c>
      <c r="G14" s="114" t="str">
        <f>FIXED(E14*F14,3,TRUE)</f>
        <v>0,000</v>
      </c>
      <c r="I14" s="117"/>
      <c r="J14" s="116"/>
      <c r="K14" s="117"/>
    </row>
    <row r="15" spans="1:11" ht="12.75">
      <c r="A15" s="108">
        <v>3</v>
      </c>
      <c r="B15" s="109" t="s">
        <v>97</v>
      </c>
      <c r="C15" s="110" t="s">
        <v>98</v>
      </c>
      <c r="D15" s="111" t="s">
        <v>96</v>
      </c>
      <c r="E15" s="112">
        <v>225.72</v>
      </c>
      <c r="F15" s="113">
        <v>0</v>
      </c>
      <c r="G15" s="114" t="str">
        <f>FIXED(E15*F15,3,TRUE)</f>
        <v>0,000</v>
      </c>
      <c r="I15" s="117"/>
      <c r="J15" s="116"/>
      <c r="K15" s="117"/>
    </row>
    <row r="16" spans="3:11" ht="12.75">
      <c r="C16" s="120" t="s">
        <v>99</v>
      </c>
      <c r="E16" s="112">
        <v>225.72</v>
      </c>
      <c r="G16" s="114"/>
      <c r="I16" s="117"/>
      <c r="K16" s="117"/>
    </row>
    <row r="17" spans="1:11" ht="12.75">
      <c r="A17" s="108">
        <v>4</v>
      </c>
      <c r="B17" s="109" t="s">
        <v>100</v>
      </c>
      <c r="C17" s="110" t="s">
        <v>101</v>
      </c>
      <c r="D17" s="111" t="s">
        <v>96</v>
      </c>
      <c r="E17" s="112">
        <v>11.88</v>
      </c>
      <c r="F17" s="113">
        <v>0</v>
      </c>
      <c r="G17" s="114" t="str">
        <f>FIXED(E17*F17,3,TRUE)</f>
        <v>0,000</v>
      </c>
      <c r="I17" s="117"/>
      <c r="J17" s="116"/>
      <c r="K17" s="117"/>
    </row>
    <row r="19" spans="2:3" ht="15">
      <c r="B19" s="107" t="s">
        <v>102</v>
      </c>
      <c r="C19" s="107" t="s">
        <v>103</v>
      </c>
    </row>
    <row r="21" spans="1:11" ht="12.75">
      <c r="A21" s="108">
        <v>1</v>
      </c>
      <c r="B21" s="109" t="s">
        <v>104</v>
      </c>
      <c r="C21" s="110" t="s">
        <v>105</v>
      </c>
      <c r="D21" s="111" t="s">
        <v>106</v>
      </c>
      <c r="E21" s="112">
        <v>36.96</v>
      </c>
      <c r="F21" s="113">
        <v>0</v>
      </c>
      <c r="G21" s="114">
        <f>E21*F21</f>
        <v>0</v>
      </c>
      <c r="I21" s="117"/>
      <c r="J21" s="116"/>
      <c r="K21" s="117"/>
    </row>
    <row r="22" spans="3:11" ht="12.75">
      <c r="C22" s="120" t="s">
        <v>107</v>
      </c>
      <c r="E22" s="112">
        <v>36.96</v>
      </c>
      <c r="G22" s="114"/>
      <c r="I22" s="117"/>
      <c r="K22" s="117"/>
    </row>
    <row r="23" spans="1:11" ht="12.75">
      <c r="A23" s="108">
        <v>2</v>
      </c>
      <c r="B23" s="109" t="s">
        <v>108</v>
      </c>
      <c r="C23" s="110" t="s">
        <v>109</v>
      </c>
      <c r="D23" s="111" t="s">
        <v>106</v>
      </c>
      <c r="E23" s="112">
        <v>11.35</v>
      </c>
      <c r="F23" s="113">
        <v>0</v>
      </c>
      <c r="G23" s="114">
        <f>E23*F23</f>
        <v>0</v>
      </c>
      <c r="I23" s="117"/>
      <c r="J23" s="116"/>
      <c r="K23" s="117"/>
    </row>
    <row r="24" spans="1:11" ht="12.75">
      <c r="A24" s="108">
        <v>3</v>
      </c>
      <c r="B24" s="109" t="s">
        <v>110</v>
      </c>
      <c r="C24" s="110" t="s">
        <v>111</v>
      </c>
      <c r="D24" s="111" t="s">
        <v>106</v>
      </c>
      <c r="E24" s="112">
        <v>113.5</v>
      </c>
      <c r="F24" s="113">
        <v>0</v>
      </c>
      <c r="G24" s="114">
        <f>E24*F24</f>
        <v>0</v>
      </c>
      <c r="I24" s="117"/>
      <c r="J24" s="116"/>
      <c r="K24" s="117"/>
    </row>
    <row r="25" spans="3:11" ht="12.75">
      <c r="C25" s="120" t="s">
        <v>112</v>
      </c>
      <c r="E25" s="112">
        <v>113.5</v>
      </c>
      <c r="G25" s="114"/>
      <c r="I25" s="117"/>
      <c r="K25" s="117"/>
    </row>
    <row r="26" spans="1:11" ht="12.75">
      <c r="A26" s="108">
        <v>4</v>
      </c>
      <c r="B26" s="109" t="s">
        <v>113</v>
      </c>
      <c r="C26" s="110" t="s">
        <v>114</v>
      </c>
      <c r="D26" s="111" t="s">
        <v>106</v>
      </c>
      <c r="E26" s="112">
        <v>11.35</v>
      </c>
      <c r="F26" s="113">
        <v>0</v>
      </c>
      <c r="G26" s="114">
        <f>E26*F26</f>
        <v>0</v>
      </c>
      <c r="I26" s="117"/>
      <c r="J26" s="116"/>
      <c r="K26" s="117"/>
    </row>
    <row r="27" spans="1:11" ht="12.75">
      <c r="A27" s="108">
        <v>5</v>
      </c>
      <c r="B27" s="109" t="s">
        <v>115</v>
      </c>
      <c r="C27" s="110" t="s">
        <v>116</v>
      </c>
      <c r="D27" s="111" t="s">
        <v>106</v>
      </c>
      <c r="E27" s="112">
        <v>11.35</v>
      </c>
      <c r="F27" s="113">
        <v>0</v>
      </c>
      <c r="G27" s="114">
        <f>E27*F27</f>
        <v>0</v>
      </c>
      <c r="I27" s="117"/>
      <c r="J27" s="116"/>
      <c r="K27" s="117"/>
    </row>
    <row r="29" spans="2:3" ht="15">
      <c r="B29" s="107" t="s">
        <v>117</v>
      </c>
      <c r="C29" s="107" t="s">
        <v>118</v>
      </c>
    </row>
    <row r="31" spans="1:11" ht="12.75">
      <c r="A31" s="108">
        <v>1</v>
      </c>
      <c r="B31" s="109" t="s">
        <v>119</v>
      </c>
      <c r="C31" s="110" t="s">
        <v>120</v>
      </c>
      <c r="D31" s="111" t="s">
        <v>121</v>
      </c>
      <c r="E31" s="112">
        <v>33</v>
      </c>
      <c r="F31" s="113">
        <v>0</v>
      </c>
      <c r="G31" s="114">
        <f>E31*F31</f>
        <v>0</v>
      </c>
      <c r="I31" s="117"/>
      <c r="J31" s="116"/>
      <c r="K31" s="117"/>
    </row>
    <row r="32" spans="1:11" ht="12.75">
      <c r="A32" s="108">
        <v>2</v>
      </c>
      <c r="B32" s="109" t="s">
        <v>119</v>
      </c>
      <c r="C32" s="110" t="s">
        <v>122</v>
      </c>
      <c r="D32" s="111" t="s">
        <v>121</v>
      </c>
      <c r="E32" s="112">
        <v>33</v>
      </c>
      <c r="F32" s="113">
        <v>0</v>
      </c>
      <c r="G32" s="114">
        <f>E32*F32</f>
        <v>0</v>
      </c>
      <c r="I32" s="117"/>
      <c r="J32" s="116"/>
      <c r="K32" s="117"/>
    </row>
    <row r="34" spans="2:3" ht="15">
      <c r="B34" s="107" t="s">
        <v>123</v>
      </c>
      <c r="C34" s="107" t="s">
        <v>124</v>
      </c>
    </row>
    <row r="36" spans="1:11" ht="12.75">
      <c r="A36" s="108">
        <v>1</v>
      </c>
      <c r="B36" s="109" t="s">
        <v>125</v>
      </c>
      <c r="C36" s="110" t="s">
        <v>126</v>
      </c>
      <c r="D36" s="111" t="s">
        <v>106</v>
      </c>
      <c r="E36" s="112">
        <v>25.61</v>
      </c>
      <c r="F36" s="113">
        <v>0</v>
      </c>
      <c r="G36" s="114">
        <f>E36*F36</f>
        <v>0</v>
      </c>
      <c r="I36" s="117"/>
      <c r="J36" s="116"/>
      <c r="K36" s="117"/>
    </row>
    <row r="37" spans="3:11" ht="12.75">
      <c r="C37" s="120" t="s">
        <v>127</v>
      </c>
      <c r="E37" s="112">
        <v>36.96</v>
      </c>
      <c r="G37" s="114"/>
      <c r="I37" s="117"/>
      <c r="K37" s="117"/>
    </row>
    <row r="38" spans="3:11" ht="12.75">
      <c r="C38" s="120" t="s">
        <v>128</v>
      </c>
      <c r="E38" s="112">
        <v>-11.35</v>
      </c>
      <c r="G38" s="114"/>
      <c r="I38" s="117"/>
      <c r="K38" s="117"/>
    </row>
    <row r="40" spans="2:3" ht="15">
      <c r="B40" s="107" t="s">
        <v>129</v>
      </c>
      <c r="C40" s="107" t="s">
        <v>130</v>
      </c>
    </row>
    <row r="42" spans="1:11" ht="12.75">
      <c r="A42" s="108">
        <v>1</v>
      </c>
      <c r="B42" s="109" t="s">
        <v>131</v>
      </c>
      <c r="C42" s="110" t="s">
        <v>132</v>
      </c>
      <c r="D42" s="111" t="s">
        <v>106</v>
      </c>
      <c r="E42" s="112">
        <v>11.352</v>
      </c>
      <c r="F42" s="113">
        <v>0</v>
      </c>
      <c r="G42" s="114">
        <f>E42*F42</f>
        <v>0</v>
      </c>
      <c r="I42" s="117"/>
      <c r="J42" s="116"/>
      <c r="K42" s="117"/>
    </row>
    <row r="43" spans="3:11" ht="12.75">
      <c r="C43" s="120" t="s">
        <v>133</v>
      </c>
      <c r="E43" s="112">
        <v>11.352</v>
      </c>
      <c r="G43" s="114"/>
      <c r="I43" s="117"/>
      <c r="K43" s="117"/>
    </row>
    <row r="45" spans="2:3" ht="15">
      <c r="B45" s="107" t="s">
        <v>134</v>
      </c>
      <c r="C45" s="107" t="s">
        <v>135</v>
      </c>
    </row>
    <row r="47" spans="1:11" ht="12.75">
      <c r="A47" s="108">
        <v>1</v>
      </c>
      <c r="B47" s="109" t="s">
        <v>136</v>
      </c>
      <c r="C47" s="110" t="s">
        <v>137</v>
      </c>
      <c r="D47" s="111" t="s">
        <v>92</v>
      </c>
      <c r="E47" s="112">
        <v>105.6</v>
      </c>
      <c r="F47" s="113">
        <v>0.13981</v>
      </c>
      <c r="G47" s="114">
        <f>E47*F47</f>
        <v>14.763935999999998</v>
      </c>
      <c r="I47" s="117"/>
      <c r="J47" s="116"/>
      <c r="K47" s="117"/>
    </row>
    <row r="48" spans="3:11" ht="12.75">
      <c r="C48" s="120" t="s">
        <v>138</v>
      </c>
      <c r="E48" s="112">
        <v>105.6</v>
      </c>
      <c r="G48" s="114"/>
      <c r="I48" s="117"/>
      <c r="K48" s="117"/>
    </row>
    <row r="50" spans="2:3" ht="15">
      <c r="B50" s="107" t="s">
        <v>139</v>
      </c>
      <c r="C50" s="107" t="s">
        <v>140</v>
      </c>
    </row>
    <row r="52" spans="1:11" ht="12.75">
      <c r="A52" s="108">
        <v>1</v>
      </c>
      <c r="B52" s="109" t="s">
        <v>141</v>
      </c>
      <c r="C52" s="110" t="s">
        <v>142</v>
      </c>
      <c r="D52" s="111" t="s">
        <v>96</v>
      </c>
      <c r="E52" s="112">
        <v>0.15899</v>
      </c>
      <c r="F52" s="113">
        <v>0</v>
      </c>
      <c r="G52" s="114">
        <f>E52*F52</f>
        <v>0</v>
      </c>
      <c r="I52" s="117"/>
      <c r="J52" s="116"/>
      <c r="K52" s="117"/>
    </row>
    <row r="53" spans="1:11" ht="12.75">
      <c r="A53" s="108">
        <v>2</v>
      </c>
      <c r="B53" s="109" t="s">
        <v>143</v>
      </c>
      <c r="C53" s="110" t="s">
        <v>144</v>
      </c>
      <c r="D53" s="111" t="s">
        <v>121</v>
      </c>
      <c r="E53" s="112">
        <v>33</v>
      </c>
      <c r="F53" s="113">
        <v>0.00083</v>
      </c>
      <c r="G53" s="114">
        <f>E53*F53</f>
        <v>0.02739</v>
      </c>
      <c r="I53" s="117"/>
      <c r="J53" s="116"/>
      <c r="K53" s="117"/>
    </row>
    <row r="54" spans="3:11" ht="12.75">
      <c r="C54" s="120" t="s">
        <v>145</v>
      </c>
      <c r="E54" s="112">
        <v>33</v>
      </c>
      <c r="G54" s="114"/>
      <c r="I54" s="117"/>
      <c r="K54" s="117"/>
    </row>
    <row r="55" spans="1:11" ht="12.75">
      <c r="A55" s="108">
        <v>3</v>
      </c>
      <c r="B55" s="109" t="s">
        <v>146</v>
      </c>
      <c r="C55" s="110" t="s">
        <v>147</v>
      </c>
      <c r="D55" s="111" t="s">
        <v>121</v>
      </c>
      <c r="E55" s="112">
        <v>33</v>
      </c>
      <c r="F55" s="113">
        <v>0.00019</v>
      </c>
      <c r="G55" s="114">
        <f aca="true" t="shared" si="0" ref="G55:G60">E55*F55</f>
        <v>0.00627</v>
      </c>
      <c r="I55" s="117"/>
      <c r="J55" s="116"/>
      <c r="K55" s="117"/>
    </row>
    <row r="56" spans="1:11" ht="12.75">
      <c r="A56" s="108">
        <v>4</v>
      </c>
      <c r="B56" s="109" t="s">
        <v>119</v>
      </c>
      <c r="C56" s="110" t="s">
        <v>148</v>
      </c>
      <c r="D56" s="111" t="s">
        <v>149</v>
      </c>
      <c r="E56" s="112">
        <v>1</v>
      </c>
      <c r="F56" s="113">
        <v>0.015</v>
      </c>
      <c r="G56" s="114">
        <f t="shared" si="0"/>
        <v>0.015</v>
      </c>
      <c r="I56" s="117"/>
      <c r="J56" s="116"/>
      <c r="K56" s="117"/>
    </row>
    <row r="57" spans="1:11" ht="12.75">
      <c r="A57" s="127" t="s">
        <v>150</v>
      </c>
      <c r="B57" s="128" t="s">
        <v>119</v>
      </c>
      <c r="C57" s="110" t="s">
        <v>151</v>
      </c>
      <c r="D57" s="111" t="s">
        <v>149</v>
      </c>
      <c r="E57" s="112">
        <v>1</v>
      </c>
      <c r="F57" s="113">
        <v>0.06</v>
      </c>
      <c r="G57" s="114">
        <f t="shared" si="0"/>
        <v>0.06</v>
      </c>
      <c r="H57" s="116"/>
      <c r="I57" s="117"/>
      <c r="K57" s="117"/>
    </row>
    <row r="58" spans="1:11" ht="12.75">
      <c r="A58" s="108">
        <v>5</v>
      </c>
      <c r="B58" s="109" t="s">
        <v>119</v>
      </c>
      <c r="C58" s="110" t="s">
        <v>152</v>
      </c>
      <c r="D58" s="111" t="s">
        <v>149</v>
      </c>
      <c r="E58" s="112">
        <v>1</v>
      </c>
      <c r="F58" s="113">
        <v>0.01</v>
      </c>
      <c r="G58" s="114">
        <f t="shared" si="0"/>
        <v>0.01</v>
      </c>
      <c r="I58" s="117"/>
      <c r="J58" s="116"/>
      <c r="K58" s="117"/>
    </row>
    <row r="59" spans="1:11" ht="12.75">
      <c r="A59" s="127" t="s">
        <v>153</v>
      </c>
      <c r="B59" s="128" t="s">
        <v>119</v>
      </c>
      <c r="C59" s="110" t="s">
        <v>154</v>
      </c>
      <c r="D59" s="111" t="s">
        <v>149</v>
      </c>
      <c r="E59" s="112">
        <v>1</v>
      </c>
      <c r="F59" s="113">
        <v>0.04</v>
      </c>
      <c r="G59" s="114">
        <f t="shared" si="0"/>
        <v>0.04</v>
      </c>
      <c r="H59" s="116"/>
      <c r="I59" s="117"/>
      <c r="K59" s="117"/>
    </row>
    <row r="60" spans="1:11" ht="12.75">
      <c r="A60" s="108">
        <v>6</v>
      </c>
      <c r="B60" s="109" t="s">
        <v>155</v>
      </c>
      <c r="C60" s="110" t="s">
        <v>156</v>
      </c>
      <c r="D60" s="111" t="s">
        <v>121</v>
      </c>
      <c r="E60" s="112">
        <v>33</v>
      </c>
      <c r="F60" s="113">
        <v>1E-05</v>
      </c>
      <c r="G60" s="114">
        <f t="shared" si="0"/>
        <v>0.00033000000000000005</v>
      </c>
      <c r="I60" s="117"/>
      <c r="J60" s="116"/>
      <c r="K60" s="117"/>
    </row>
    <row r="61" spans="1:11" ht="12.75">
      <c r="A61" s="108">
        <v>7</v>
      </c>
      <c r="B61" s="109" t="s">
        <v>157</v>
      </c>
      <c r="C61" s="110" t="s">
        <v>158</v>
      </c>
      <c r="D61" s="111" t="s">
        <v>121</v>
      </c>
      <c r="E61" s="112">
        <v>33</v>
      </c>
      <c r="F61" s="113">
        <v>0.00213</v>
      </c>
      <c r="G61" s="114" t="str">
        <f>FIXED(E61*F61,3,TRUE)</f>
        <v>0,070</v>
      </c>
      <c r="I61" s="117"/>
      <c r="J61" s="116"/>
      <c r="K61" s="117"/>
    </row>
    <row r="62" spans="1:11" ht="12.75">
      <c r="A62" s="108">
        <v>8</v>
      </c>
      <c r="B62" s="109" t="s">
        <v>159</v>
      </c>
      <c r="C62" s="110" t="s">
        <v>160</v>
      </c>
      <c r="D62" s="111" t="s">
        <v>96</v>
      </c>
      <c r="E62" s="112">
        <v>0.07029</v>
      </c>
      <c r="F62" s="113">
        <v>0</v>
      </c>
      <c r="G62" s="114" t="str">
        <f>FIXED(E62*F62,3,TRUE)</f>
        <v>0,000</v>
      </c>
      <c r="I62" s="117"/>
      <c r="J62" s="116"/>
      <c r="K62" s="117"/>
    </row>
    <row r="63" spans="1:11" ht="12.75">
      <c r="A63" s="108">
        <v>9</v>
      </c>
      <c r="B63" s="109" t="s">
        <v>161</v>
      </c>
      <c r="C63" s="110" t="s">
        <v>162</v>
      </c>
      <c r="D63" s="111" t="s">
        <v>96</v>
      </c>
      <c r="E63" s="112">
        <v>1.33551</v>
      </c>
      <c r="F63" s="113">
        <v>0</v>
      </c>
      <c r="G63" s="114" t="str">
        <f>FIXED(E63*F63,3,TRUE)</f>
        <v>0,000</v>
      </c>
      <c r="I63" s="117"/>
      <c r="J63" s="116"/>
      <c r="K63" s="117"/>
    </row>
    <row r="64" spans="1:11" ht="12.75">
      <c r="A64" s="108">
        <v>10</v>
      </c>
      <c r="B64" s="109" t="s">
        <v>163</v>
      </c>
      <c r="C64" s="110" t="s">
        <v>164</v>
      </c>
      <c r="D64" s="111" t="s">
        <v>96</v>
      </c>
      <c r="E64" s="112">
        <v>0.07029</v>
      </c>
      <c r="F64" s="113">
        <v>0</v>
      </c>
      <c r="G64" s="114" t="str">
        <f>FIXED(E64*F64,3,TRUE)</f>
        <v>0,000</v>
      </c>
      <c r="I64" s="117"/>
      <c r="J64" s="116"/>
      <c r="K64" s="117"/>
    </row>
    <row r="65" spans="1:11" ht="12.75">
      <c r="A65" s="108">
        <v>11</v>
      </c>
      <c r="B65" s="109" t="s">
        <v>100</v>
      </c>
      <c r="C65" s="110" t="s">
        <v>165</v>
      </c>
      <c r="D65" s="111" t="s">
        <v>96</v>
      </c>
      <c r="E65" s="112">
        <v>0.07029</v>
      </c>
      <c r="F65" s="113">
        <v>0</v>
      </c>
      <c r="G65" s="114" t="str">
        <f>FIXED(E65*F65,3,TRUE)</f>
        <v>0,000</v>
      </c>
      <c r="I65" s="117"/>
      <c r="J65" s="116"/>
      <c r="K65" s="117"/>
    </row>
    <row r="66" spans="1:11" ht="12.75">
      <c r="A66" s="108">
        <v>12</v>
      </c>
      <c r="B66" s="109" t="s">
        <v>119</v>
      </c>
      <c r="C66" s="110" t="s">
        <v>166</v>
      </c>
      <c r="D66" s="111" t="s">
        <v>167</v>
      </c>
      <c r="E66" s="112">
        <v>4</v>
      </c>
      <c r="F66" s="113">
        <v>0</v>
      </c>
      <c r="G66" s="114">
        <f>E66*F66</f>
        <v>0</v>
      </c>
      <c r="I66" s="117"/>
      <c r="J66" s="116"/>
      <c r="K66" s="117"/>
    </row>
    <row r="67" spans="1:11" ht="12.75">
      <c r="A67" s="108">
        <v>13</v>
      </c>
      <c r="B67" s="109" t="s">
        <v>119</v>
      </c>
      <c r="C67" s="110" t="s">
        <v>168</v>
      </c>
      <c r="D67" s="111" t="s">
        <v>169</v>
      </c>
      <c r="E67" s="112">
        <v>1</v>
      </c>
      <c r="F67" s="113">
        <v>0</v>
      </c>
      <c r="G67" s="114">
        <f>E67*F67</f>
        <v>0</v>
      </c>
      <c r="I67" s="117"/>
      <c r="J67" s="116"/>
      <c r="K67" s="117"/>
    </row>
    <row r="69" spans="2:3" ht="15">
      <c r="B69" s="107" t="s">
        <v>170</v>
      </c>
      <c r="C69" s="107" t="s">
        <v>171</v>
      </c>
    </row>
    <row r="71" spans="1:11" ht="12.75">
      <c r="A71" s="108">
        <v>1</v>
      </c>
      <c r="B71" s="109" t="s">
        <v>172</v>
      </c>
      <c r="C71" s="110" t="s">
        <v>171</v>
      </c>
      <c r="D71" s="111" t="s">
        <v>169</v>
      </c>
      <c r="E71" s="112">
        <v>1</v>
      </c>
      <c r="F71" s="113">
        <v>0</v>
      </c>
      <c r="G71" s="114">
        <f>E71*F71</f>
        <v>0</v>
      </c>
      <c r="I71" s="117"/>
      <c r="J71" s="116"/>
      <c r="K71" s="117"/>
    </row>
    <row r="72" spans="3:11" ht="12.75">
      <c r="C72" s="120" t="s">
        <v>173</v>
      </c>
      <c r="E72" s="112">
        <v>0</v>
      </c>
      <c r="G72" s="114"/>
      <c r="I72" s="117"/>
      <c r="K72" s="117"/>
    </row>
    <row r="73" spans="3:11" ht="12.75">
      <c r="C73" s="120" t="s">
        <v>174</v>
      </c>
      <c r="E73" s="112">
        <v>0</v>
      </c>
      <c r="G73" s="114"/>
      <c r="I73" s="117"/>
      <c r="K73" s="117"/>
    </row>
    <row r="74" spans="3:11" ht="12.75">
      <c r="C74" s="120" t="s">
        <v>175</v>
      </c>
      <c r="E74" s="112">
        <v>0</v>
      </c>
      <c r="G74" s="114"/>
      <c r="I74" s="117"/>
      <c r="K74" s="117"/>
    </row>
    <row r="75" spans="3:11" ht="12.75">
      <c r="C75" s="120" t="s">
        <v>176</v>
      </c>
      <c r="E75" s="112">
        <v>0</v>
      </c>
      <c r="G75" s="114"/>
      <c r="I75" s="117"/>
      <c r="K75" s="117"/>
    </row>
    <row r="76" spans="3:11" ht="12.75">
      <c r="C76" s="120" t="s">
        <v>177</v>
      </c>
      <c r="E76" s="112">
        <v>0</v>
      </c>
      <c r="G76" s="114"/>
      <c r="I76" s="117"/>
      <c r="K76" s="117"/>
    </row>
    <row r="77" spans="3:11" ht="12.75">
      <c r="C77" s="120" t="s">
        <v>178</v>
      </c>
      <c r="E77" s="112">
        <v>0</v>
      </c>
      <c r="G77" s="114"/>
      <c r="I77" s="117"/>
      <c r="K77" s="117"/>
    </row>
    <row r="78" spans="3:11" ht="12.75">
      <c r="C78" s="120" t="s">
        <v>179</v>
      </c>
      <c r="E78" s="112">
        <v>0</v>
      </c>
      <c r="G78" s="114"/>
      <c r="I78" s="117"/>
      <c r="K78" s="117"/>
    </row>
    <row r="79" spans="3:11" ht="12.75">
      <c r="C79" s="120" t="s">
        <v>180</v>
      </c>
      <c r="E79" s="112">
        <v>0</v>
      </c>
      <c r="G79" s="114"/>
      <c r="I79" s="117"/>
      <c r="K79" s="117"/>
    </row>
    <row r="80" spans="3:11" ht="12.75">
      <c r="C80" s="120" t="s">
        <v>181</v>
      </c>
      <c r="E80" s="112">
        <v>1</v>
      </c>
      <c r="G80" s="114"/>
      <c r="I80" s="117"/>
      <c r="K80" s="117"/>
    </row>
    <row r="82" spans="2:3" ht="15">
      <c r="B82" s="107" t="s">
        <v>182</v>
      </c>
      <c r="C82" s="107" t="s">
        <v>183</v>
      </c>
    </row>
    <row r="84" spans="1:11" ht="12.75">
      <c r="A84" s="108">
        <v>1</v>
      </c>
      <c r="B84" s="109" t="s">
        <v>184</v>
      </c>
      <c r="C84" s="110" t="s">
        <v>185</v>
      </c>
      <c r="D84" s="111" t="s">
        <v>121</v>
      </c>
      <c r="E84" s="112">
        <v>66</v>
      </c>
      <c r="F84" s="113">
        <v>0</v>
      </c>
      <c r="G84" s="114">
        <f>E84*F84</f>
        <v>0</v>
      </c>
      <c r="I84" s="117"/>
      <c r="J84" s="116"/>
      <c r="K84" s="117"/>
    </row>
    <row r="85" spans="3:11" ht="12.75">
      <c r="C85" s="120" t="s">
        <v>186</v>
      </c>
      <c r="E85" s="112">
        <v>66</v>
      </c>
      <c r="G85" s="114"/>
      <c r="I85" s="117"/>
      <c r="K85" s="117"/>
    </row>
    <row r="87" spans="2:3" ht="15">
      <c r="B87" s="107" t="s">
        <v>187</v>
      </c>
      <c r="C87" s="107" t="s">
        <v>188</v>
      </c>
    </row>
    <row r="89" spans="1:11" ht="12.75">
      <c r="A89" s="108">
        <v>1</v>
      </c>
      <c r="B89" s="109" t="s">
        <v>189</v>
      </c>
      <c r="C89" s="110" t="s">
        <v>190</v>
      </c>
      <c r="D89" s="111" t="s">
        <v>96</v>
      </c>
      <c r="E89" s="112">
        <v>14.763936</v>
      </c>
      <c r="F89" s="113">
        <v>0</v>
      </c>
      <c r="G89" s="114">
        <f>E89*F89</f>
        <v>0</v>
      </c>
      <c r="I89" s="117"/>
      <c r="J89" s="116"/>
      <c r="K89" s="117"/>
    </row>
    <row r="91" spans="2:3" ht="15">
      <c r="B91" s="107" t="s">
        <v>191</v>
      </c>
      <c r="C91" s="107" t="s">
        <v>192</v>
      </c>
    </row>
    <row r="93" spans="1:11" ht="12.75">
      <c r="A93" s="108">
        <v>1</v>
      </c>
      <c r="B93" s="109" t="s">
        <v>192</v>
      </c>
      <c r="C93" s="110" t="s">
        <v>193</v>
      </c>
      <c r="D93" s="111"/>
      <c r="E93" s="112">
        <v>0</v>
      </c>
      <c r="F93" s="113">
        <v>0</v>
      </c>
      <c r="G93" s="114">
        <f>E93*F93</f>
        <v>0</v>
      </c>
      <c r="I93" s="117"/>
      <c r="J93" s="116"/>
      <c r="K93" s="117"/>
    </row>
    <row r="94" spans="3:11" ht="12.75">
      <c r="C94" s="120" t="s">
        <v>194</v>
      </c>
      <c r="E94" s="112">
        <v>0</v>
      </c>
      <c r="G94" s="114"/>
      <c r="I94" s="117"/>
      <c r="K94" s="117"/>
    </row>
    <row r="95" spans="3:11" ht="12.75">
      <c r="C95" s="120" t="s">
        <v>195</v>
      </c>
      <c r="E95" s="112">
        <v>0</v>
      </c>
      <c r="G95" s="114"/>
      <c r="I95" s="117"/>
      <c r="K95" s="117"/>
    </row>
    <row r="96" spans="3:11" ht="12.75">
      <c r="C96" s="120" t="s">
        <v>196</v>
      </c>
      <c r="E96" s="112">
        <v>0</v>
      </c>
      <c r="G96" s="114"/>
      <c r="I96" s="117"/>
      <c r="K96" s="117"/>
    </row>
    <row r="97" spans="3:11" ht="12.75">
      <c r="C97" s="120" t="s">
        <v>197</v>
      </c>
      <c r="E97" s="112">
        <v>0</v>
      </c>
      <c r="G97" s="114"/>
      <c r="I97" s="117"/>
      <c r="K97" s="117"/>
    </row>
    <row r="98" spans="3:11" ht="12.75">
      <c r="C98" s="120" t="s">
        <v>198</v>
      </c>
      <c r="E98" s="112">
        <v>0</v>
      </c>
      <c r="G98" s="114"/>
      <c r="I98" s="117"/>
      <c r="K98" s="117"/>
    </row>
    <row r="99" spans="3:11" ht="12.75">
      <c r="C99" s="120" t="s">
        <v>199</v>
      </c>
      <c r="E99" s="112">
        <v>0</v>
      </c>
      <c r="G99" s="114"/>
      <c r="I99" s="117"/>
      <c r="K99" s="117"/>
    </row>
    <row r="100" spans="3:11" ht="12.75">
      <c r="C100" s="120" t="s">
        <v>200</v>
      </c>
      <c r="E100" s="112">
        <v>0</v>
      </c>
      <c r="G100" s="114"/>
      <c r="I100" s="117"/>
      <c r="K100" s="117"/>
    </row>
    <row r="101" spans="3:11" ht="12.75">
      <c r="C101" s="120" t="s">
        <v>201</v>
      </c>
      <c r="E101" s="112">
        <v>0</v>
      </c>
      <c r="G101" s="114"/>
      <c r="I101" s="117"/>
      <c r="K101" s="117"/>
    </row>
    <row r="102" spans="3:11" ht="12.75">
      <c r="C102" s="120" t="s">
        <v>202</v>
      </c>
      <c r="E102" s="112">
        <v>0</v>
      </c>
      <c r="G102" s="114"/>
      <c r="I102" s="117"/>
      <c r="K102" s="117"/>
    </row>
    <row r="103" spans="3:11" ht="12.75">
      <c r="C103" s="120" t="s">
        <v>203</v>
      </c>
      <c r="E103" s="112">
        <v>0</v>
      </c>
      <c r="G103" s="114"/>
      <c r="I103" s="117"/>
      <c r="K103" s="117"/>
    </row>
  </sheetData>
  <sheetProtection/>
  <mergeCells count="2">
    <mergeCell ref="H2:K2"/>
    <mergeCell ref="H3:K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8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tabSelected="1" zoomScalePageLayoutView="0" workbookViewId="0" topLeftCell="A1">
      <selection activeCell="M38" sqref="M38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226" t="s">
        <v>67</v>
      </c>
      <c r="B1" s="227"/>
      <c r="C1" s="228"/>
      <c r="D1" s="228"/>
      <c r="E1" s="228"/>
      <c r="F1" s="228"/>
      <c r="G1" s="228"/>
      <c r="H1" s="228"/>
      <c r="I1" s="228"/>
      <c r="J1" s="228"/>
      <c r="K1" s="229"/>
    </row>
    <row r="2" spans="1:11" ht="15.75" customHeight="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 ht="15.75" customHeight="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15.75" customHeight="1" thickBot="1">
      <c r="A4" s="233"/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15.75" customHeight="1">
      <c r="A5" s="97" t="s">
        <v>38</v>
      </c>
      <c r="B5" s="98"/>
      <c r="C5" s="221" t="s">
        <v>204</v>
      </c>
      <c r="D5" s="222"/>
      <c r="E5" s="222"/>
      <c r="F5" s="222"/>
      <c r="G5" s="222"/>
      <c r="H5" s="222"/>
      <c r="I5" s="222"/>
      <c r="J5" s="222"/>
      <c r="K5" s="223"/>
    </row>
    <row r="6" spans="1:11" ht="15.75" customHeight="1">
      <c r="A6" s="93" t="s">
        <v>39</v>
      </c>
      <c r="B6" s="94"/>
      <c r="C6" s="224" t="s">
        <v>205</v>
      </c>
      <c r="D6" s="143"/>
      <c r="E6" s="143"/>
      <c r="F6" s="143"/>
      <c r="G6" s="143"/>
      <c r="H6" s="143"/>
      <c r="I6" s="143"/>
      <c r="J6" s="143"/>
      <c r="K6" s="225"/>
    </row>
    <row r="7" spans="1:11" ht="15.75" customHeight="1">
      <c r="A7" s="239"/>
      <c r="B7" s="240"/>
      <c r="C7" s="240"/>
      <c r="D7" s="240"/>
      <c r="E7" s="240"/>
      <c r="F7" s="240"/>
      <c r="G7" s="240"/>
      <c r="H7" s="141" t="s">
        <v>53</v>
      </c>
      <c r="I7" s="199"/>
      <c r="J7" s="141" t="s">
        <v>54</v>
      </c>
      <c r="K7" s="142"/>
    </row>
    <row r="8" spans="1:11" ht="15.75" customHeight="1">
      <c r="A8" s="93" t="s">
        <v>40</v>
      </c>
      <c r="B8" s="94"/>
      <c r="C8" s="139"/>
      <c r="D8" s="143"/>
      <c r="E8" s="143"/>
      <c r="F8" s="143"/>
      <c r="G8" s="140"/>
      <c r="H8" s="139"/>
      <c r="I8" s="140"/>
      <c r="J8" s="137"/>
      <c r="K8" s="138"/>
    </row>
    <row r="9" spans="1:11" ht="15.75" customHeight="1">
      <c r="A9" s="93" t="s">
        <v>41</v>
      </c>
      <c r="B9" s="94"/>
      <c r="C9" s="139"/>
      <c r="D9" s="143"/>
      <c r="E9" s="143"/>
      <c r="F9" s="143"/>
      <c r="G9" s="140"/>
      <c r="H9" s="139"/>
      <c r="I9" s="140"/>
      <c r="J9" s="137"/>
      <c r="K9" s="138"/>
    </row>
    <row r="10" spans="1:11" ht="15.75" customHeight="1">
      <c r="A10" s="93" t="s">
        <v>42</v>
      </c>
      <c r="B10" s="94"/>
      <c r="C10" s="139"/>
      <c r="D10" s="143"/>
      <c r="E10" s="143"/>
      <c r="F10" s="143"/>
      <c r="G10" s="140"/>
      <c r="H10" s="139"/>
      <c r="I10" s="140"/>
      <c r="J10" s="137"/>
      <c r="K10" s="138"/>
    </row>
    <row r="11" spans="1:11" ht="15.75" customHeight="1">
      <c r="A11" s="93" t="s">
        <v>43</v>
      </c>
      <c r="B11" s="94"/>
      <c r="C11" s="139"/>
      <c r="D11" s="143"/>
      <c r="E11" s="143"/>
      <c r="F11" s="143"/>
      <c r="G11" s="140"/>
      <c r="H11" s="139"/>
      <c r="I11" s="140"/>
      <c r="J11" s="137"/>
      <c r="K11" s="138"/>
    </row>
    <row r="12" spans="1:11" ht="15.75" customHeight="1">
      <c r="A12" s="93" t="s">
        <v>44</v>
      </c>
      <c r="B12" s="94"/>
      <c r="C12" s="139"/>
      <c r="D12" s="143"/>
      <c r="E12" s="143"/>
      <c r="F12" s="143"/>
      <c r="G12" s="140"/>
      <c r="H12" s="139"/>
      <c r="I12" s="140"/>
      <c r="J12" s="137"/>
      <c r="K12" s="138"/>
    </row>
    <row r="13" spans="1:11" ht="15.75" customHeight="1">
      <c r="A13" s="93" t="s">
        <v>45</v>
      </c>
      <c r="B13" s="94"/>
      <c r="C13" s="139"/>
      <c r="D13" s="143"/>
      <c r="E13" s="143"/>
      <c r="F13" s="143"/>
      <c r="G13" s="140"/>
      <c r="H13" s="139"/>
      <c r="I13" s="140"/>
      <c r="J13" s="137"/>
      <c r="K13" s="138"/>
    </row>
    <row r="14" spans="1:11" ht="15.75" customHeight="1">
      <c r="A14" s="93" t="s">
        <v>46</v>
      </c>
      <c r="B14" s="94"/>
      <c r="C14" s="224" t="s">
        <v>207</v>
      </c>
      <c r="D14" s="143"/>
      <c r="E14" s="143"/>
      <c r="F14" s="143"/>
      <c r="G14" s="140"/>
      <c r="H14" s="139"/>
      <c r="I14" s="140"/>
      <c r="J14" s="137"/>
      <c r="K14" s="138"/>
    </row>
    <row r="15" spans="1:11" ht="15.75" customHeight="1">
      <c r="A15" s="93" t="s">
        <v>47</v>
      </c>
      <c r="B15" s="94"/>
      <c r="C15" s="139"/>
      <c r="D15" s="140"/>
      <c r="E15" s="81" t="s">
        <v>52</v>
      </c>
      <c r="F15" s="204"/>
      <c r="G15" s="204"/>
      <c r="H15" s="164" t="s">
        <v>82</v>
      </c>
      <c r="I15" s="164"/>
      <c r="J15" s="204"/>
      <c r="K15" s="214"/>
    </row>
    <row r="16" spans="1:11" ht="15.75" customHeight="1">
      <c r="A16" s="93" t="s">
        <v>48</v>
      </c>
      <c r="B16" s="94"/>
      <c r="C16" s="139"/>
      <c r="D16" s="140"/>
      <c r="E16" s="81" t="s">
        <v>51</v>
      </c>
      <c r="F16" s="205"/>
      <c r="G16" s="205"/>
      <c r="H16" s="163" t="s">
        <v>81</v>
      </c>
      <c r="I16" s="163"/>
      <c r="J16" s="163"/>
      <c r="K16" s="215"/>
    </row>
    <row r="17" spans="1:11" ht="15.75" customHeight="1" thickBot="1">
      <c r="A17" s="95" t="s">
        <v>49</v>
      </c>
      <c r="B17" s="96"/>
      <c r="C17" s="144"/>
      <c r="D17" s="213"/>
      <c r="E17" s="82" t="s">
        <v>50</v>
      </c>
      <c r="F17" s="144"/>
      <c r="G17" s="213"/>
      <c r="H17" s="144"/>
      <c r="I17" s="145"/>
      <c r="J17" s="145"/>
      <c r="K17" s="146"/>
    </row>
    <row r="18" spans="1:11" ht="21" customHeight="1" thickBot="1">
      <c r="A18" s="236" t="s">
        <v>55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8"/>
    </row>
    <row r="19" spans="1:11" ht="21.75" customHeight="1" thickBot="1">
      <c r="A19" s="208" t="s">
        <v>56</v>
      </c>
      <c r="B19" s="209"/>
      <c r="C19" s="209"/>
      <c r="D19" s="209"/>
      <c r="E19" s="210"/>
      <c r="F19" s="72"/>
      <c r="G19" s="211" t="s">
        <v>57</v>
      </c>
      <c r="H19" s="209"/>
      <c r="I19" s="209"/>
      <c r="J19" s="209"/>
      <c r="K19" s="212"/>
    </row>
    <row r="20" spans="1:11" ht="15.75" customHeight="1">
      <c r="A20" s="70">
        <v>1</v>
      </c>
      <c r="B20" s="206" t="s">
        <v>58</v>
      </c>
      <c r="C20" s="207"/>
      <c r="D20" s="99"/>
      <c r="E20" s="83"/>
      <c r="F20" s="71">
        <v>13</v>
      </c>
      <c r="G20" s="152"/>
      <c r="H20" s="153"/>
      <c r="I20" s="153"/>
      <c r="J20" s="154"/>
      <c r="K20" s="87"/>
    </row>
    <row r="21" spans="1:11" ht="15.75" customHeight="1">
      <c r="A21" s="67">
        <v>2</v>
      </c>
      <c r="B21" s="202"/>
      <c r="C21" s="203"/>
      <c r="D21" s="105" t="s">
        <v>206</v>
      </c>
      <c r="E21" s="84"/>
      <c r="F21" s="68">
        <v>14</v>
      </c>
      <c r="G21" s="139"/>
      <c r="H21" s="143"/>
      <c r="I21" s="143"/>
      <c r="J21" s="140"/>
      <c r="K21" s="88"/>
    </row>
    <row r="22" spans="1:11" ht="15.75" customHeight="1">
      <c r="A22" s="67">
        <v>3</v>
      </c>
      <c r="B22" s="200" t="s">
        <v>59</v>
      </c>
      <c r="C22" s="201"/>
      <c r="D22" s="81" t="s">
        <v>60</v>
      </c>
      <c r="E22" s="84"/>
      <c r="F22" s="68">
        <v>15</v>
      </c>
      <c r="G22" s="139"/>
      <c r="H22" s="143"/>
      <c r="I22" s="143"/>
      <c r="J22" s="140"/>
      <c r="K22" s="88"/>
    </row>
    <row r="23" spans="1:11" ht="15.75" customHeight="1" thickBot="1">
      <c r="A23" s="67">
        <v>4</v>
      </c>
      <c r="B23" s="202"/>
      <c r="C23" s="203"/>
      <c r="D23" s="81" t="s">
        <v>61</v>
      </c>
      <c r="E23" s="85"/>
      <c r="F23" s="69">
        <v>16</v>
      </c>
      <c r="G23" s="139"/>
      <c r="H23" s="143"/>
      <c r="I23" s="143"/>
      <c r="J23" s="140"/>
      <c r="K23" s="88"/>
    </row>
    <row r="24" spans="1:11" ht="15.75" customHeight="1" thickBot="1">
      <c r="A24" s="67">
        <v>5</v>
      </c>
      <c r="B24" s="173" t="s">
        <v>68</v>
      </c>
      <c r="C24" s="216"/>
      <c r="D24" s="217"/>
      <c r="E24" s="86"/>
      <c r="F24" s="73">
        <v>17</v>
      </c>
      <c r="G24" s="139"/>
      <c r="H24" s="143"/>
      <c r="I24" s="143"/>
      <c r="J24" s="140"/>
      <c r="K24" s="88"/>
    </row>
    <row r="25" spans="1:11" ht="15.75" customHeight="1">
      <c r="A25" s="67">
        <v>6</v>
      </c>
      <c r="B25" s="218" t="s">
        <v>69</v>
      </c>
      <c r="C25" s="219"/>
      <c r="D25" s="220"/>
      <c r="E25" s="83"/>
      <c r="F25" s="69">
        <v>18</v>
      </c>
      <c r="G25" s="139"/>
      <c r="H25" s="143"/>
      <c r="I25" s="143"/>
      <c r="J25" s="140"/>
      <c r="K25" s="88"/>
    </row>
    <row r="26" spans="1:11" ht="15.75" customHeight="1" thickBot="1">
      <c r="A26" s="67">
        <v>7</v>
      </c>
      <c r="B26" s="218" t="s">
        <v>70</v>
      </c>
      <c r="C26" s="219"/>
      <c r="D26" s="220"/>
      <c r="E26" s="85"/>
      <c r="F26" s="69">
        <v>19</v>
      </c>
      <c r="G26" s="139"/>
      <c r="H26" s="143"/>
      <c r="I26" s="143"/>
      <c r="J26" s="140"/>
      <c r="K26" s="88"/>
    </row>
    <row r="27" spans="1:11" ht="15.75" customHeight="1" thickBot="1">
      <c r="A27" s="67">
        <v>8</v>
      </c>
      <c r="B27" s="173" t="s">
        <v>71</v>
      </c>
      <c r="C27" s="216"/>
      <c r="D27" s="217"/>
      <c r="E27" s="86"/>
      <c r="F27" s="73">
        <v>20</v>
      </c>
      <c r="G27" s="139"/>
      <c r="H27" s="143"/>
      <c r="I27" s="143"/>
      <c r="J27" s="140"/>
      <c r="K27" s="88"/>
    </row>
    <row r="28" spans="1:11" ht="15.75" customHeight="1">
      <c r="A28" s="67">
        <v>9</v>
      </c>
      <c r="B28" s="218" t="s">
        <v>72</v>
      </c>
      <c r="C28" s="219"/>
      <c r="D28" s="220"/>
      <c r="E28" s="83"/>
      <c r="F28" s="69">
        <v>21</v>
      </c>
      <c r="G28" s="139"/>
      <c r="H28" s="143"/>
      <c r="I28" s="143"/>
      <c r="J28" s="140"/>
      <c r="K28" s="88"/>
    </row>
    <row r="29" spans="1:11" ht="15.75" customHeight="1">
      <c r="A29" s="67">
        <v>10</v>
      </c>
      <c r="B29" s="218" t="s">
        <v>73</v>
      </c>
      <c r="C29" s="219"/>
      <c r="D29" s="220"/>
      <c r="E29" s="84"/>
      <c r="F29" s="69">
        <v>22</v>
      </c>
      <c r="G29" s="139"/>
      <c r="H29" s="143"/>
      <c r="I29" s="143"/>
      <c r="J29" s="140"/>
      <c r="K29" s="88"/>
    </row>
    <row r="30" spans="1:11" ht="15.75" customHeight="1" thickBot="1">
      <c r="A30" s="67">
        <v>11</v>
      </c>
      <c r="B30" s="218" t="s">
        <v>74</v>
      </c>
      <c r="C30" s="219"/>
      <c r="D30" s="220"/>
      <c r="E30" s="85"/>
      <c r="F30" s="69">
        <v>23</v>
      </c>
      <c r="G30" s="139"/>
      <c r="H30" s="143"/>
      <c r="I30" s="143"/>
      <c r="J30" s="140"/>
      <c r="K30" s="88"/>
    </row>
    <row r="31" spans="1:11" ht="15.75" customHeight="1" thickBot="1">
      <c r="A31" s="76">
        <v>12</v>
      </c>
      <c r="B31" s="173" t="s">
        <v>75</v>
      </c>
      <c r="C31" s="216"/>
      <c r="D31" s="217"/>
      <c r="E31" s="92"/>
      <c r="F31" s="77">
        <v>24</v>
      </c>
      <c r="G31" s="205"/>
      <c r="H31" s="205"/>
      <c r="I31" s="205"/>
      <c r="J31" s="205"/>
      <c r="K31" s="89"/>
    </row>
    <row r="32" spans="1:11" ht="15.75" customHeight="1" thickBot="1">
      <c r="A32" s="78"/>
      <c r="B32" s="241"/>
      <c r="C32" s="242"/>
      <c r="D32" s="243"/>
      <c r="E32" s="80"/>
      <c r="F32" s="79">
        <v>25</v>
      </c>
      <c r="G32" s="155" t="s">
        <v>76</v>
      </c>
      <c r="H32" s="156"/>
      <c r="I32" s="156"/>
      <c r="J32" s="102"/>
      <c r="K32" s="90"/>
    </row>
    <row r="33" spans="1:11" ht="15.75" customHeight="1" thickBot="1">
      <c r="A33" s="182"/>
      <c r="B33" s="183"/>
      <c r="C33" s="183"/>
      <c r="D33" s="183"/>
      <c r="E33" s="183"/>
      <c r="F33" s="165" t="s">
        <v>62</v>
      </c>
      <c r="G33" s="166"/>
      <c r="H33" s="166"/>
      <c r="I33" s="166"/>
      <c r="J33" s="167"/>
      <c r="K33" s="168"/>
    </row>
    <row r="34" spans="1:11" ht="15.75" customHeight="1" thickBot="1">
      <c r="A34" s="182"/>
      <c r="B34" s="183"/>
      <c r="C34" s="183"/>
      <c r="D34" s="183"/>
      <c r="E34" s="183"/>
      <c r="F34" s="74">
        <v>26</v>
      </c>
      <c r="G34" s="172" t="s">
        <v>77</v>
      </c>
      <c r="H34" s="172"/>
      <c r="I34" s="172"/>
      <c r="J34" s="173"/>
      <c r="K34" s="92"/>
    </row>
    <row r="35" spans="1:11" ht="15.75" customHeight="1">
      <c r="A35" s="182"/>
      <c r="B35" s="183"/>
      <c r="C35" s="183"/>
      <c r="D35" s="183"/>
      <c r="E35" s="183"/>
      <c r="F35" s="74">
        <v>27</v>
      </c>
      <c r="G35" s="163" t="s">
        <v>208</v>
      </c>
      <c r="H35" s="164"/>
      <c r="I35" s="164"/>
      <c r="J35" s="164"/>
      <c r="K35" s="103"/>
    </row>
    <row r="36" spans="1:11" ht="15.75" customHeight="1">
      <c r="A36" s="182"/>
      <c r="B36" s="183"/>
      <c r="C36" s="183"/>
      <c r="D36" s="183"/>
      <c r="E36" s="183"/>
      <c r="F36" s="74">
        <v>28</v>
      </c>
      <c r="G36" s="163"/>
      <c r="H36" s="164"/>
      <c r="I36" s="164"/>
      <c r="J36" s="164"/>
      <c r="K36" s="104"/>
    </row>
    <row r="37" spans="1:11" ht="15.75" customHeight="1" thickBot="1">
      <c r="A37" s="182"/>
      <c r="B37" s="183"/>
      <c r="C37" s="183"/>
      <c r="D37" s="183"/>
      <c r="E37" s="183"/>
      <c r="F37" s="74">
        <v>29</v>
      </c>
      <c r="G37" s="163"/>
      <c r="H37" s="164"/>
      <c r="I37" s="164"/>
      <c r="J37" s="164"/>
      <c r="K37" s="104"/>
    </row>
    <row r="38" spans="1:11" ht="15.75" customHeight="1" thickBot="1">
      <c r="A38" s="182"/>
      <c r="B38" s="183"/>
      <c r="C38" s="183"/>
      <c r="D38" s="183"/>
      <c r="E38" s="183"/>
      <c r="F38" s="75">
        <v>30</v>
      </c>
      <c r="G38" s="147" t="s">
        <v>83</v>
      </c>
      <c r="H38" s="147"/>
      <c r="I38" s="147"/>
      <c r="J38" s="148"/>
      <c r="K38" s="92"/>
    </row>
    <row r="39" spans="1:11" ht="15.75" customHeight="1">
      <c r="A39" s="184"/>
      <c r="B39" s="185"/>
      <c r="C39" s="185"/>
      <c r="D39" s="185"/>
      <c r="E39" s="185"/>
      <c r="F39" s="185"/>
      <c r="G39" s="185"/>
      <c r="H39" s="185"/>
      <c r="I39" s="185"/>
      <c r="J39" s="185"/>
      <c r="K39" s="186"/>
    </row>
    <row r="40" spans="1:11" ht="15.75" customHeight="1">
      <c r="A40" s="100" t="s">
        <v>63</v>
      </c>
      <c r="B40" s="101"/>
      <c r="C40" s="91"/>
      <c r="D40" s="177"/>
      <c r="E40" s="178"/>
      <c r="F40" s="149" t="s">
        <v>78</v>
      </c>
      <c r="G40" s="150"/>
      <c r="H40" s="151"/>
      <c r="I40" s="160"/>
      <c r="J40" s="161"/>
      <c r="K40" s="162"/>
    </row>
    <row r="41" spans="1:11" ht="15.75" customHeight="1">
      <c r="A41" s="187"/>
      <c r="B41" s="188"/>
      <c r="C41" s="189"/>
      <c r="D41" s="179"/>
      <c r="E41" s="180"/>
      <c r="F41" s="149" t="s">
        <v>79</v>
      </c>
      <c r="G41" s="150"/>
      <c r="H41" s="151"/>
      <c r="I41" s="160"/>
      <c r="J41" s="161"/>
      <c r="K41" s="162"/>
    </row>
    <row r="42" spans="1:11" ht="15.75" customHeight="1">
      <c r="A42" s="190"/>
      <c r="B42" s="191"/>
      <c r="C42" s="192"/>
      <c r="D42" s="179"/>
      <c r="E42" s="180"/>
      <c r="F42" s="149" t="s">
        <v>80</v>
      </c>
      <c r="G42" s="150"/>
      <c r="H42" s="151"/>
      <c r="I42" s="169"/>
      <c r="J42" s="170"/>
      <c r="K42" s="171"/>
    </row>
    <row r="43" spans="1:11" ht="15.75" customHeight="1">
      <c r="A43" s="193"/>
      <c r="B43" s="194"/>
      <c r="C43" s="195"/>
      <c r="D43" s="179"/>
      <c r="E43" s="180"/>
      <c r="F43" s="149"/>
      <c r="G43" s="150"/>
      <c r="H43" s="151"/>
      <c r="I43" s="160"/>
      <c r="J43" s="161"/>
      <c r="K43" s="162"/>
    </row>
    <row r="44" spans="1:11" ht="15.75" customHeight="1" thickBot="1">
      <c r="A44" s="174" t="s">
        <v>64</v>
      </c>
      <c r="B44" s="175"/>
      <c r="C44" s="176"/>
      <c r="D44" s="181" t="s">
        <v>65</v>
      </c>
      <c r="E44" s="176"/>
      <c r="F44" s="196" t="s">
        <v>66</v>
      </c>
      <c r="G44" s="197"/>
      <c r="H44" s="198"/>
      <c r="I44" s="157"/>
      <c r="J44" s="158"/>
      <c r="K44" s="159"/>
    </row>
  </sheetData>
  <sheetProtection/>
  <mergeCells count="88">
    <mergeCell ref="B30:D30"/>
    <mergeCell ref="B32:D32"/>
    <mergeCell ref="G30:J30"/>
    <mergeCell ref="G31:J31"/>
    <mergeCell ref="B31:D31"/>
    <mergeCell ref="B29:D29"/>
    <mergeCell ref="C5:K5"/>
    <mergeCell ref="C6:K6"/>
    <mergeCell ref="A1:K4"/>
    <mergeCell ref="A18:K18"/>
    <mergeCell ref="F17:G17"/>
    <mergeCell ref="C14:G14"/>
    <mergeCell ref="C16:D16"/>
    <mergeCell ref="A7:G7"/>
    <mergeCell ref="C8:G8"/>
    <mergeCell ref="C9:G9"/>
    <mergeCell ref="H15:I15"/>
    <mergeCell ref="B24:D24"/>
    <mergeCell ref="B28:D28"/>
    <mergeCell ref="B25:D25"/>
    <mergeCell ref="B26:D26"/>
    <mergeCell ref="B27:D27"/>
    <mergeCell ref="B22:C23"/>
    <mergeCell ref="F15:G15"/>
    <mergeCell ref="F16:G16"/>
    <mergeCell ref="B20:C21"/>
    <mergeCell ref="A19:E19"/>
    <mergeCell ref="G19:K19"/>
    <mergeCell ref="C17:D17"/>
    <mergeCell ref="H16:I16"/>
    <mergeCell ref="J15:K15"/>
    <mergeCell ref="J16:K16"/>
    <mergeCell ref="H7:I7"/>
    <mergeCell ref="H8:I8"/>
    <mergeCell ref="C15:D15"/>
    <mergeCell ref="C13:G13"/>
    <mergeCell ref="C10:G10"/>
    <mergeCell ref="C11:G11"/>
    <mergeCell ref="C12:G12"/>
    <mergeCell ref="H9:I9"/>
    <mergeCell ref="H10:I10"/>
    <mergeCell ref="H12:I12"/>
    <mergeCell ref="A44:C44"/>
    <mergeCell ref="D40:E43"/>
    <mergeCell ref="D44:E44"/>
    <mergeCell ref="A33:E38"/>
    <mergeCell ref="A39:K39"/>
    <mergeCell ref="I40:K40"/>
    <mergeCell ref="G35:J35"/>
    <mergeCell ref="A41:C41"/>
    <mergeCell ref="A42:C43"/>
    <mergeCell ref="F44:H44"/>
    <mergeCell ref="H11:I11"/>
    <mergeCell ref="I44:K44"/>
    <mergeCell ref="I43:K43"/>
    <mergeCell ref="I41:K41"/>
    <mergeCell ref="G36:J36"/>
    <mergeCell ref="F43:H43"/>
    <mergeCell ref="F42:H42"/>
    <mergeCell ref="G37:J37"/>
    <mergeCell ref="F33:K33"/>
    <mergeCell ref="I42:K42"/>
    <mergeCell ref="G38:J38"/>
    <mergeCell ref="F40:H40"/>
    <mergeCell ref="F41:H41"/>
    <mergeCell ref="G20:J20"/>
    <mergeCell ref="G21:J21"/>
    <mergeCell ref="G22:J22"/>
    <mergeCell ref="G23:J23"/>
    <mergeCell ref="G32:I32"/>
    <mergeCell ref="G34:J34"/>
    <mergeCell ref="G29:J29"/>
    <mergeCell ref="G27:J27"/>
    <mergeCell ref="G28:J28"/>
    <mergeCell ref="H17:K17"/>
    <mergeCell ref="G25:J25"/>
    <mergeCell ref="G24:J24"/>
    <mergeCell ref="G26:J26"/>
    <mergeCell ref="J12:K12"/>
    <mergeCell ref="J13:K13"/>
    <mergeCell ref="J14:K14"/>
    <mergeCell ref="H13:I13"/>
    <mergeCell ref="H14:I14"/>
    <mergeCell ref="J7:K7"/>
    <mergeCell ref="J8:K8"/>
    <mergeCell ref="J9:K9"/>
    <mergeCell ref="J10:K10"/>
    <mergeCell ref="J11:K11"/>
  </mergeCells>
  <printOptions horizontalCentered="1" verticalCentered="1"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uživatel OOP Olomouc 4</cp:lastModifiedBy>
  <cp:lastPrinted>2003-02-27T17:49:46Z</cp:lastPrinted>
  <dcterms:created xsi:type="dcterms:W3CDTF">2000-09-05T09:25:34Z</dcterms:created>
  <dcterms:modified xsi:type="dcterms:W3CDTF">2013-09-25T11:02:54Z</dcterms:modified>
  <cp:category/>
  <cp:version/>
  <cp:contentType/>
  <cp:contentStatus/>
</cp:coreProperties>
</file>