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20" windowWidth="20835" windowHeight="1051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'Rekapitulace'!$G$23</definedName>
    <definedName name="Dodavka0">'Položky'!#REF!</definedName>
    <definedName name="HSV">'Rekapitulace'!$E$23</definedName>
    <definedName name="HSV0">'Položky'!#REF!</definedName>
    <definedName name="HZS">'Rekapitulace'!$I$23</definedName>
    <definedName name="HZS0">'Položky'!#REF!</definedName>
    <definedName name="JKSO">'Krycí list'!$F$4</definedName>
    <definedName name="MJ">'Krycí list'!$G$4</definedName>
    <definedName name="Mont">'Rekapitulace'!$H$23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'Položky'!$A$1:$G$117</definedName>
    <definedName name="_xlnm.Print_Area" localSheetId="1">'Rekapitulace'!$A$1:$I$31</definedName>
    <definedName name="PocetMJ">'Krycí list'!$G$7</definedName>
    <definedName name="Poznamka">'Krycí list'!$B$37</definedName>
    <definedName name="Projektant">'Krycí list'!$C$7</definedName>
    <definedName name="PSV">'Rekapitulace'!$F$23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<sst xmlns="http://schemas.openxmlformats.org/spreadsheetml/2006/main" count="375" uniqueCount="243">
  <si>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</si>
  <si>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</si>
  <si>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</si>
  <si>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</si>
  <si>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</si>
  <si>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</si>
  <si>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</si>
  <si>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</si>
  <si>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</si>
  <si>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</si>
  <si>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</si>
  <si>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</si>
  <si>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</si>
  <si>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</si>
  <si>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</si>
  <si>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</si>
  <si>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</si>
  <si>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</si>
  <si>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</si>
  <si>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</si>
  <si>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</si>
  <si>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</si>
  <si>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</si>
  <si>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</si>
  <si>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</si>
  <si>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</si>
  <si>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</si>
  <si>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</si>
  <si>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</si>
  <si>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</si>
  <si>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</si>
  <si>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</si>
  <si>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</si>
  <si>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</si>
  <si>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</si>
  <si>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</si>
  <si>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</si>
  <si>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</si>
  <si>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</si>
  <si>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</si>
  <si>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</si>
  <si>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</si>
  <si>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</si>
  <si>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</si>
  <si>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</si>
  <si>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</si>
  <si>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</si>
  <si>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</si>
  <si>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</si>
  <si>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</si>
  <si>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</si>
  <si>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</si>
  <si>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</si>
  <si>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</si>
  <si>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</si>
  <si>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</si>
  <si>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</si>
  <si>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</si>
  <si>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</si>
  <si>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</si>
  <si>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</si>
  <si>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</si>
  <si>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</si>
  <si>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</si>
  <si>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</si>
  <si>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</si>
  <si>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</si>
  <si>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Rekonstrukce sprch a WC</t>
  </si>
  <si>
    <t>PS Pardubice - garáže</t>
  </si>
  <si>
    <t>3</t>
  </si>
  <si>
    <t>Svislé a kompletní konstrukce</t>
  </si>
  <si>
    <t>342 27-0012.RA0</t>
  </si>
  <si>
    <t xml:space="preserve">Příčka z tvárnic pórobetonových, tloušťka 10 cm </t>
  </si>
  <si>
    <t>m2</t>
  </si>
  <si>
    <t>2*0,85*1,1</t>
  </si>
  <si>
    <t>4</t>
  </si>
  <si>
    <t>Vodorovné konstrukce</t>
  </si>
  <si>
    <t>416 02-2123.R00</t>
  </si>
  <si>
    <t xml:space="preserve">Podhled SDK,ocel.dvouúrov.křížový rošt,1x RBI 12,5 </t>
  </si>
  <si>
    <t>4,8*2,4</t>
  </si>
  <si>
    <t>61</t>
  </si>
  <si>
    <t>Upravy povrchů vnitřní</t>
  </si>
  <si>
    <t>612 10-0010.RAA</t>
  </si>
  <si>
    <t>Hrubá výplň rýh ve stěnách včetně omítky a malby</t>
  </si>
  <si>
    <t>10*0,15</t>
  </si>
  <si>
    <t>612 47-0220.RA0</t>
  </si>
  <si>
    <t xml:space="preserve">Omítka stěn vnitřní Hasit vápenná jednovrstvá </t>
  </si>
  <si>
    <t>63</t>
  </si>
  <si>
    <t>Podlahy a podlahové konstrukce</t>
  </si>
  <si>
    <t>631 32-0124.RAA</t>
  </si>
  <si>
    <t>Mazanina se sítí, izolace, beton C12/15, tl. 15 cm síť 6 / 150 x 150 mm, asfaltový izol. pás Bitagit</t>
  </si>
  <si>
    <t>96</t>
  </si>
  <si>
    <t>Bourání konstrukcí</t>
  </si>
  <si>
    <t>965 04-2241.RT4</t>
  </si>
  <si>
    <t>Bourání mazanin betonových tl. nad 10 cm, nad 4 m2 sbíječka  tl. mazaniny 10 - 15 cm</t>
  </si>
  <si>
    <t>m3</t>
  </si>
  <si>
    <t>4,8*3,64*0,12</t>
  </si>
  <si>
    <t>965 04-9112.RT1</t>
  </si>
  <si>
    <t>Příplatek, bourání mazanin se svař.síťí nad 10 cm jednostranná výztuž svařovanou sítí</t>
  </si>
  <si>
    <t>965 08-1713.RT2</t>
  </si>
  <si>
    <t>Bourání dlaždic keramických tl. 1 cm, nad 1 m2 sbíječka, dlaždice keramické</t>
  </si>
  <si>
    <t>4,8*3,64</t>
  </si>
  <si>
    <t>969 02-1111.R00</t>
  </si>
  <si>
    <t xml:space="preserve">Vybourání kanalizačního potrubí DN do 100 mm </t>
  </si>
  <si>
    <t>m</t>
  </si>
  <si>
    <t>978 05-9531.R00</t>
  </si>
  <si>
    <t xml:space="preserve">Odsekání vnitřních obkladů stěn nad 2 m2 </t>
  </si>
  <si>
    <t>3,64*2,6*2-1*2*2</t>
  </si>
  <si>
    <t>4,8*2,6*2</t>
  </si>
  <si>
    <t>974 03-1153.R00</t>
  </si>
  <si>
    <t xml:space="preserve">Vysekání rýh ve zdi cihelné 10 x 10 cm </t>
  </si>
  <si>
    <t>8*1,2</t>
  </si>
  <si>
    <t>97</t>
  </si>
  <si>
    <t>Pomocné práce</t>
  </si>
  <si>
    <t>979 01-1211.R00</t>
  </si>
  <si>
    <t xml:space="preserve">Svislá doprava suti a vybour. hmot za 2.NP nošením </t>
  </si>
  <si>
    <t>t</t>
  </si>
  <si>
    <t>979 01-1311.R00</t>
  </si>
  <si>
    <t xml:space="preserve">Svislá doprava suti a vybouraných hmot shozem </t>
  </si>
  <si>
    <t>979 01-1321.R00</t>
  </si>
  <si>
    <t xml:space="preserve">Montáž a demontáž shozu za 2.NP </t>
  </si>
  <si>
    <t>kus</t>
  </si>
  <si>
    <t>979 99-0108.R00</t>
  </si>
  <si>
    <t xml:space="preserve">Poplatek za skládku suti - železobeton </t>
  </si>
  <si>
    <t>7,92114-2,71238</t>
  </si>
  <si>
    <t>979 99-0111.R00</t>
  </si>
  <si>
    <t xml:space="preserve">Poplatek za skládku suti - stavební keramika </t>
  </si>
  <si>
    <t>99</t>
  </si>
  <si>
    <t>Staveništní přesun hmot</t>
  </si>
  <si>
    <t>998 01-1002.R00</t>
  </si>
  <si>
    <t xml:space="preserve">Přesun hmot pro budovy zděné výšky do 12 m </t>
  </si>
  <si>
    <t>0,17387+0,14342+0,26917+6,77749+0,00588+7,92114</t>
  </si>
  <si>
    <t>711</t>
  </si>
  <si>
    <t>Izolace proti vodě</t>
  </si>
  <si>
    <t>711 14-0102.R00</t>
  </si>
  <si>
    <t xml:space="preserve">Odstr.izolace proti vlhk.vodor. pásy přitav.,2vrst </t>
  </si>
  <si>
    <t>998 71-1102.R00</t>
  </si>
  <si>
    <t xml:space="preserve">Přesun hmot pro izolace proti vodě, výšky do 12 m </t>
  </si>
  <si>
    <t>721</t>
  </si>
  <si>
    <t>Vnitřní kanalizace</t>
  </si>
  <si>
    <t>721 17-1803.R00</t>
  </si>
  <si>
    <t xml:space="preserve">Demontáž potrubí z PVC do DN 75 </t>
  </si>
  <si>
    <t>721 21-0822.R00</t>
  </si>
  <si>
    <t xml:space="preserve">Demontáž podlahové vpusti DN 100 </t>
  </si>
  <si>
    <t>721 21-3336.R00</t>
  </si>
  <si>
    <t xml:space="preserve">Žlab odtok.KLASIK,do prostoru,děrov.rošt,dl.1000mm </t>
  </si>
  <si>
    <t>721 22-3424.RT1</t>
  </si>
  <si>
    <t>Vpusť podlahová se zápachovou uzávěrkou HL 317 mřížka nerez 138 x 138 mm DN 50/75/110</t>
  </si>
  <si>
    <t>998 72-1102.R00</t>
  </si>
  <si>
    <t xml:space="preserve">Přesun hmot pro vnitřní kanalizaci, výšky do 12 m </t>
  </si>
  <si>
    <t>0,35628+0,0724</t>
  </si>
  <si>
    <t>722</t>
  </si>
  <si>
    <t>Vnitřní vodovod</t>
  </si>
  <si>
    <t>722 17-2311.R00</t>
  </si>
  <si>
    <t xml:space="preserve">Potrubí z PPR Instaplast, studená, D 20/2,8 mm </t>
  </si>
  <si>
    <t>722 18-1212.RU2</t>
  </si>
  <si>
    <t>Izolace návleková MIRELON PRO tl. stěny 9 mm vnitřní průměr 35 mm</t>
  </si>
  <si>
    <t>725 84-9201.R00</t>
  </si>
  <si>
    <t xml:space="preserve">Montáž baterií sprchových, pevná výška </t>
  </si>
  <si>
    <t>551-44162</t>
  </si>
  <si>
    <t xml:space="preserve">Sprchová hlavice pevná </t>
  </si>
  <si>
    <t>551-45038.0</t>
  </si>
  <si>
    <t xml:space="preserve">Baterie sprchová nástěnná TM80 </t>
  </si>
  <si>
    <t>551-62840</t>
  </si>
  <si>
    <t xml:space="preserve">Vpusť podlahová boční DN 50 PVBU 50 mřížka nerez </t>
  </si>
  <si>
    <t>998 72-2102.R00</t>
  </si>
  <si>
    <t xml:space="preserve">Přesun hmot pro vnitřní vodovod, výšky do 12 m </t>
  </si>
  <si>
    <t>725</t>
  </si>
  <si>
    <t>Zařizovací předměty</t>
  </si>
  <si>
    <t>725 01-4121.RT1</t>
  </si>
  <si>
    <t>Klozet závěsný CUBITO, hlub. splach., bílý včetně sedátka v bílé barvě</t>
  </si>
  <si>
    <t>soubor</t>
  </si>
  <si>
    <t>725 11-0814.R00</t>
  </si>
  <si>
    <t xml:space="preserve">Demontáž klozetů kombinovaných </t>
  </si>
  <si>
    <t>725 11-1263.RT1</t>
  </si>
  <si>
    <t>Nádrž splachovací FRIAFIX vestavěná ovlád.zepředu pro zazdění</t>
  </si>
  <si>
    <t>725 11-9306.R00</t>
  </si>
  <si>
    <t xml:space="preserve">Montáž klozetu závěsného </t>
  </si>
  <si>
    <t>725 82-0801.R00</t>
  </si>
  <si>
    <t xml:space="preserve">Demontáž baterie nástěnné do G 3/4 </t>
  </si>
  <si>
    <t>551-47017</t>
  </si>
  <si>
    <t xml:space="preserve">Splachovač WC SLW 02GT pro splach nádrž Geberit </t>
  </si>
  <si>
    <t>554-84439.A</t>
  </si>
  <si>
    <t xml:space="preserve">Zástěna posuvná 120cm, matná VZP2/120 S </t>
  </si>
  <si>
    <t>998 72-5102.R00</t>
  </si>
  <si>
    <t xml:space="preserve">Přesun hmot pro zařizovací předměty, výšky do 12 m </t>
  </si>
  <si>
    <t>0,09522+0,06840</t>
  </si>
  <si>
    <t>728</t>
  </si>
  <si>
    <t>Vzduchotechnika</t>
  </si>
  <si>
    <t>728 11-1113.R00</t>
  </si>
  <si>
    <t xml:space="preserve">Montáž potrubí plechového čtyřhranného do 0,07 m2 </t>
  </si>
  <si>
    <t>728 21-1113.R00</t>
  </si>
  <si>
    <t xml:space="preserve">Montáž oblouku plechového čtyřhranného do 0,07 m2 </t>
  </si>
  <si>
    <t>728 41-1113.R00</t>
  </si>
  <si>
    <t xml:space="preserve">Montáž vyústě linearní podhledové do 0,3 m2 </t>
  </si>
  <si>
    <t>429-72931</t>
  </si>
  <si>
    <t xml:space="preserve">Mřížka sací 4hranná provedení 1 vel. 400x160 </t>
  </si>
  <si>
    <t>429-81336</t>
  </si>
  <si>
    <t xml:space="preserve">Trouba Spiro d 315 délka 1000 mm pozinkovaná </t>
  </si>
  <si>
    <t>429-82105</t>
  </si>
  <si>
    <t xml:space="preserve">Trouba rovná 4hranná do d 3500 mm potr. 1 Pz plech </t>
  </si>
  <si>
    <t>429-82201.2</t>
  </si>
  <si>
    <t xml:space="preserve">Oblouk segmentový 90°, d 355 mm Pz plech </t>
  </si>
  <si>
    <t>998 72-8102.R00</t>
  </si>
  <si>
    <t xml:space="preserve">Přesun hmot pro vzduchotechniku, výšky do 12 m </t>
  </si>
  <si>
    <t>771</t>
  </si>
  <si>
    <t>Podlahy z dlaždic a obklady</t>
  </si>
  <si>
    <t>771 47-5014.RT8</t>
  </si>
  <si>
    <t>Obklad soklíků keram.rovných, tmel,výška 10 cm Ardex X7G (flex.lepidlo), Ardex FL (spár.hmota)</t>
  </si>
  <si>
    <t>771 57-5020.RAI</t>
  </si>
  <si>
    <t>Dlažba s izolací Schömburg 15 x 15 cm izolace Aquafin, tmel Unifix, dlažba ve specifikac</t>
  </si>
  <si>
    <t>597-64200.0</t>
  </si>
  <si>
    <t xml:space="preserve">Dlažba Taurus Granit matná 100x100x9 mm </t>
  </si>
  <si>
    <t>1,7*0,1*1,1</t>
  </si>
  <si>
    <t>597-64203.1</t>
  </si>
  <si>
    <t xml:space="preserve">Dlažba Taurus Granit protiskluz. 150x150x9 mm </t>
  </si>
  <si>
    <t>44,952*1,2</t>
  </si>
  <si>
    <t>998 77-1102.R00</t>
  </si>
  <si>
    <t xml:space="preserve">Přesun hmot pro podlahy z dlaždic, výšky do 12 m </t>
  </si>
  <si>
    <t>781</t>
  </si>
  <si>
    <t>Obklady keramické</t>
  </si>
  <si>
    <t>781 47-5114.RAA</t>
  </si>
  <si>
    <t>Obklad vnitřní keram., tmel Mapei, do 30 x 30 cm do tmele Adesilex P22</t>
  </si>
  <si>
    <t>(3,64*2,9*2)-(1*2*2)+(4,8*2,9*2)</t>
  </si>
  <si>
    <t>998 78-1102.R00</t>
  </si>
  <si>
    <t xml:space="preserve">Přesun hmot pro obklady keramické, výšky do 12 m </t>
  </si>
  <si>
    <t>784</t>
  </si>
  <si>
    <t>Malby</t>
  </si>
  <si>
    <t>784 19-1301.R00</t>
  </si>
  <si>
    <t xml:space="preserve">Penetrace podkladu protiplísňová Primalex 1x </t>
  </si>
  <si>
    <t>784 19-5612.R00</t>
  </si>
  <si>
    <t xml:space="preserve">Malba tekutá Primalex Mykostop, bílá, 2 x </t>
  </si>
  <si>
    <t>784 45-2911.R00</t>
  </si>
  <si>
    <t xml:space="preserve">Oprava,malba směsí tekut.2x,1bar+obrus míst. 3,8 m </t>
  </si>
  <si>
    <t>4*1,78*2,9+4*0,85*2,9</t>
  </si>
  <si>
    <t>M21</t>
  </si>
  <si>
    <t>Elektromontáže</t>
  </si>
  <si>
    <t>210 29-0811.R01</t>
  </si>
  <si>
    <t>soub</t>
  </si>
  <si>
    <t>Kompletační činnost zhotovitele</t>
  </si>
  <si>
    <t>Zařízení staveniště</t>
  </si>
  <si>
    <t>IZ - Pce + opr</t>
  </si>
  <si>
    <t>Propojení spotřebičů do 5 kW - úprava regulace odsávání 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</si>
</sst>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17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9" fillId="0" borderId="52" xfId="20" applyFont="1" applyFill="1" applyBorder="1" applyAlignment="1">
      <alignment horizontal="center"/>
      <protection/>
    </xf>
    <xf numFmtId="49" fontId="9" fillId="0" borderId="52" xfId="20" applyNumberFormat="1" applyFont="1" applyFill="1" applyBorder="1" applyAlignment="1">
      <alignment horizontal="left"/>
      <protection/>
    </xf>
    <xf numFmtId="4" fontId="14" fillId="0" borderId="52" xfId="20" applyNumberFormat="1" applyFont="1" applyFill="1" applyBorder="1" applyAlignment="1">
      <alignment horizontal="right" wrapText="1"/>
      <protection/>
    </xf>
    <xf numFmtId="0" fontId="14" fillId="0" borderId="52" xfId="20" applyFont="1" applyFill="1" applyBorder="1" applyAlignment="1">
      <alignment horizontal="left" wrapText="1"/>
      <protection/>
    </xf>
    <xf numFmtId="0" fontId="14" fillId="0" borderId="52" xfId="0" applyFont="1" applyFill="1" applyBorder="1" applyAlignment="1">
      <alignment horizontal="right"/>
    </xf>
    <xf numFmtId="0" fontId="13" fillId="0" borderId="0" xfId="20" applyFont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5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 applyAlignment="1">
      <alignment horizontal="right"/>
      <protection/>
    </xf>
    <xf numFmtId="4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0" fontId="6" fillId="0" borderId="4" xfId="0" applyFont="1" applyBorder="1"/>
    <xf numFmtId="0" fontId="0" fillId="0" borderId="0" xfId="20" applyNumberFormat="1" applyFill="1">
      <alignment/>
      <protection/>
    </xf>
    <xf numFmtId="0" fontId="6" fillId="3" borderId="52" xfId="20" applyFont="1" applyFill="1" applyBorder="1" applyAlignment="1">
      <alignment horizontal="center"/>
      <protection/>
    </xf>
    <xf numFmtId="49" fontId="6" fillId="3" borderId="52" xfId="20" applyNumberFormat="1" applyFont="1" applyFill="1" applyBorder="1" applyAlignment="1">
      <alignment horizontal="left"/>
      <protection/>
    </xf>
    <xf numFmtId="0" fontId="6" fillId="3" borderId="52" xfId="20" applyFont="1" applyFill="1" applyBorder="1">
      <alignment/>
      <protection/>
    </xf>
    <xf numFmtId="0" fontId="0" fillId="3" borderId="52" xfId="20" applyFill="1" applyBorder="1" applyAlignment="1">
      <alignment horizontal="center"/>
      <protection/>
    </xf>
    <xf numFmtId="0" fontId="0" fillId="3" borderId="52" xfId="20" applyNumberFormat="1" applyFill="1" applyBorder="1" applyAlignment="1">
      <alignment horizontal="right"/>
      <protection/>
    </xf>
    <xf numFmtId="0" fontId="0" fillId="3" borderId="52" xfId="20" applyNumberFormat="1" applyFill="1" applyBorder="1">
      <alignment/>
      <protection/>
    </xf>
    <xf numFmtId="0" fontId="0" fillId="3" borderId="52" xfId="20" applyFont="1" applyFill="1" applyBorder="1" applyAlignment="1">
      <alignment horizontal="center"/>
      <protection/>
    </xf>
    <xf numFmtId="49" fontId="8" fillId="3" borderId="52" xfId="20" applyNumberFormat="1" applyFont="1" applyFill="1" applyBorder="1" applyAlignment="1">
      <alignment horizontal="left"/>
      <protection/>
    </xf>
    <xf numFmtId="0" fontId="8" fillId="3" borderId="52" xfId="20" applyFont="1" applyFill="1" applyBorder="1" applyAlignment="1">
      <alignment wrapText="1"/>
      <protection/>
    </xf>
    <xf numFmtId="49" fontId="8" fillId="3" borderId="52" xfId="20" applyNumberFormat="1" applyFont="1" applyFill="1" applyBorder="1" applyAlignment="1">
      <alignment horizontal="center" shrinkToFit="1"/>
      <protection/>
    </xf>
    <xf numFmtId="4" fontId="8" fillId="3" borderId="52" xfId="20" applyNumberFormat="1" applyFont="1" applyFill="1" applyBorder="1" applyAlignment="1">
      <alignment horizontal="right"/>
      <protection/>
    </xf>
    <xf numFmtId="4" fontId="8" fillId="3" borderId="52" xfId="20" applyNumberFormat="1" applyFont="1" applyFill="1" applyBorder="1">
      <alignment/>
      <protection/>
    </xf>
    <xf numFmtId="0" fontId="0" fillId="3" borderId="53" xfId="20" applyFill="1" applyBorder="1" applyAlignment="1">
      <alignment horizontal="center"/>
      <protection/>
    </xf>
    <xf numFmtId="49" fontId="4" fillId="3" borderId="53" xfId="20" applyNumberFormat="1" applyFont="1" applyFill="1" applyBorder="1" applyAlignment="1">
      <alignment horizontal="left"/>
      <protection/>
    </xf>
    <xf numFmtId="0" fontId="4" fillId="3" borderId="53" xfId="20" applyFont="1" applyFill="1" applyBorder="1">
      <alignment/>
      <protection/>
    </xf>
    <xf numFmtId="4" fontId="0" fillId="3" borderId="53" xfId="20" applyNumberFormat="1" applyFill="1" applyBorder="1" applyAlignment="1">
      <alignment horizontal="right"/>
      <protection/>
    </xf>
    <xf numFmtId="4" fontId="6" fillId="3" borderId="53" xfId="20" applyNumberFormat="1" applyFont="1" applyFill="1" applyBorder="1">
      <alignment/>
      <protection/>
    </xf>
    <xf numFmtId="0" fontId="9" fillId="3" borderId="52" xfId="20" applyFont="1" applyFill="1" applyBorder="1" applyAlignment="1">
      <alignment horizontal="center"/>
      <protection/>
    </xf>
    <xf numFmtId="49" fontId="9" fillId="3" borderId="52" xfId="20" applyNumberFormat="1" applyFont="1" applyFill="1" applyBorder="1" applyAlignment="1">
      <alignment horizontal="left"/>
      <protection/>
    </xf>
    <xf numFmtId="4" fontId="14" fillId="3" borderId="52" xfId="20" applyNumberFormat="1" applyFont="1" applyFill="1" applyBorder="1" applyAlignment="1">
      <alignment horizontal="right" wrapText="1"/>
      <protection/>
    </xf>
    <xf numFmtId="0" fontId="14" fillId="3" borderId="52" xfId="20" applyFont="1" applyFill="1" applyBorder="1" applyAlignment="1">
      <alignment horizontal="left" wrapText="1"/>
      <protection/>
    </xf>
    <xf numFmtId="0" fontId="14" fillId="3" borderId="52" xfId="0" applyFont="1" applyFill="1" applyBorder="1" applyAlignment="1">
      <alignment horizontal="right"/>
    </xf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4" fillId="0" borderId="13" xfId="20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4" fillId="3" borderId="13" xfId="20" applyFont="1" applyFill="1" applyBorder="1" applyAlignment="1">
      <alignment horizontal="left" wrapText="1"/>
      <protection/>
    </xf>
    <xf numFmtId="0" fontId="0" fillId="3" borderId="0" xfId="0" applyFill="1" applyAlignment="1">
      <alignment horizontal="left" wrapText="1"/>
    </xf>
    <xf numFmtId="0" fontId="10" fillId="0" borderId="0" xfId="20" applyFont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60" xfId="20" applyFill="1" applyBorder="1" applyAlignment="1">
      <alignment horizontal="center" shrinkToFit="1"/>
      <protection/>
    </xf>
    <xf numFmtId="49" fontId="9" fillId="3" borderId="5" xfId="0" applyNumberFormat="1" applyFont="1" applyFill="1" applyBorder="1"/>
    <xf numFmtId="0" fontId="9" fillId="3" borderId="0" xfId="0" applyFont="1" applyFill="1" applyBorder="1"/>
    <xf numFmtId="0" fontId="0" fillId="3" borderId="0" xfId="0" applyFill="1" applyBorder="1"/>
    <xf numFmtId="3" fontId="0" fillId="3" borderId="7" xfId="0" applyNumberFormat="1" applyFont="1" applyFill="1" applyBorder="1"/>
    <xf numFmtId="3" fontId="0" fillId="3" borderId="6" xfId="0" applyNumberFormat="1" applyFont="1" applyFill="1" applyBorder="1"/>
    <xf numFmtId="3" fontId="0" fillId="3" borderId="52" xfId="0" applyNumberFormat="1" applyFont="1" applyFill="1" applyBorder="1"/>
    <xf numFmtId="3" fontId="0" fillId="3" borderId="54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>
      <selection activeCell="F33" sqref="F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181" t="s">
        <v>241</v>
      </c>
    </row>
    <row r="4" spans="1:7" ht="12.95" customHeight="1">
      <c r="A4" s="7"/>
      <c r="B4" s="8"/>
      <c r="C4" s="9" t="s">
        <v>68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67</v>
      </c>
      <c r="D6" s="10"/>
      <c r="E6" s="10"/>
      <c r="F6" s="18"/>
      <c r="G6" s="12"/>
    </row>
    <row r="7" spans="1:9" ht="12.75">
      <c r="A7" s="13" t="s">
        <v>8</v>
      </c>
      <c r="B7" s="15"/>
      <c r="C7" s="206"/>
      <c r="D7" s="207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206"/>
      <c r="D8" s="207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208"/>
      <c r="F11" s="209"/>
      <c r="G11" s="210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 t="str">
        <f>Rekapitulace!A28</f>
        <v>Kompletační činnost zhotovitele</v>
      </c>
      <c r="E14" s="44"/>
      <c r="F14" s="45"/>
      <c r="G14" s="42">
        <f>Rekapitulace!I28</f>
        <v>0</v>
      </c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 t="str">
        <f>Rekapitulace!A29</f>
        <v>Zařízení staveniště</v>
      </c>
      <c r="E15" s="46"/>
      <c r="F15" s="47"/>
      <c r="G15" s="42">
        <f>Rekapitulace!I29</f>
        <v>0</v>
      </c>
    </row>
    <row r="16" spans="1:7" ht="15.9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211"/>
      <c r="C37" s="211"/>
      <c r="D37" s="211"/>
      <c r="E37" s="211"/>
      <c r="F37" s="211"/>
      <c r="G37" s="211"/>
      <c r="H37" t="s">
        <v>4</v>
      </c>
    </row>
    <row r="38" spans="1:8" ht="12.75" customHeight="1">
      <c r="A38" s="68"/>
      <c r="B38" s="211"/>
      <c r="C38" s="211"/>
      <c r="D38" s="211"/>
      <c r="E38" s="211"/>
      <c r="F38" s="211"/>
      <c r="G38" s="211"/>
      <c r="H38" t="s">
        <v>4</v>
      </c>
    </row>
    <row r="39" spans="1:8" ht="12.75">
      <c r="A39" s="68"/>
      <c r="B39" s="211"/>
      <c r="C39" s="211"/>
      <c r="D39" s="211"/>
      <c r="E39" s="211"/>
      <c r="F39" s="211"/>
      <c r="G39" s="211"/>
      <c r="H39" t="s">
        <v>4</v>
      </c>
    </row>
    <row r="40" spans="1:8" ht="12.75">
      <c r="A40" s="68"/>
      <c r="B40" s="211"/>
      <c r="C40" s="211"/>
      <c r="D40" s="211"/>
      <c r="E40" s="211"/>
      <c r="F40" s="211"/>
      <c r="G40" s="211"/>
      <c r="H40" t="s">
        <v>4</v>
      </c>
    </row>
    <row r="41" spans="1:8" ht="12.75">
      <c r="A41" s="68"/>
      <c r="B41" s="211"/>
      <c r="C41" s="211"/>
      <c r="D41" s="211"/>
      <c r="E41" s="211"/>
      <c r="F41" s="211"/>
      <c r="G41" s="211"/>
      <c r="H41" t="s">
        <v>4</v>
      </c>
    </row>
    <row r="42" spans="1:8" ht="12.75">
      <c r="A42" s="68"/>
      <c r="B42" s="211"/>
      <c r="C42" s="211"/>
      <c r="D42" s="211"/>
      <c r="E42" s="211"/>
      <c r="F42" s="211"/>
      <c r="G42" s="211"/>
      <c r="H42" t="s">
        <v>4</v>
      </c>
    </row>
    <row r="43" spans="1:8" ht="12.75">
      <c r="A43" s="68"/>
      <c r="B43" s="211"/>
      <c r="C43" s="211"/>
      <c r="D43" s="211"/>
      <c r="E43" s="211"/>
      <c r="F43" s="211"/>
      <c r="G43" s="211"/>
      <c r="H43" t="s">
        <v>4</v>
      </c>
    </row>
    <row r="44" spans="1:8" ht="12.75">
      <c r="A44" s="68"/>
      <c r="B44" s="211"/>
      <c r="C44" s="211"/>
      <c r="D44" s="211"/>
      <c r="E44" s="211"/>
      <c r="F44" s="211"/>
      <c r="G44" s="211"/>
      <c r="H44" t="s">
        <v>4</v>
      </c>
    </row>
    <row r="45" spans="1:8" ht="3" customHeight="1">
      <c r="A45" s="68"/>
      <c r="B45" s="211"/>
      <c r="C45" s="211"/>
      <c r="D45" s="211"/>
      <c r="E45" s="211"/>
      <c r="F45" s="211"/>
      <c r="G45" s="211"/>
      <c r="H45" t="s">
        <v>4</v>
      </c>
    </row>
    <row r="46" spans="2:7" ht="12.75">
      <c r="B46" s="205"/>
      <c r="C46" s="205"/>
      <c r="D46" s="205"/>
      <c r="E46" s="205"/>
      <c r="F46" s="205"/>
      <c r="G46" s="205"/>
    </row>
    <row r="47" spans="2:7" ht="12.75">
      <c r="B47" s="205"/>
      <c r="C47" s="205"/>
      <c r="D47" s="205"/>
      <c r="E47" s="205"/>
      <c r="F47" s="205"/>
      <c r="G47" s="205"/>
    </row>
    <row r="48" spans="2:7" ht="12.75">
      <c r="B48" s="205"/>
      <c r="C48" s="205"/>
      <c r="D48" s="205"/>
      <c r="E48" s="205"/>
      <c r="F48" s="205"/>
      <c r="G48" s="205"/>
    </row>
    <row r="49" spans="2:7" ht="12.75">
      <c r="B49" s="205"/>
      <c r="C49" s="205"/>
      <c r="D49" s="205"/>
      <c r="E49" s="205"/>
      <c r="F49" s="205"/>
      <c r="G49" s="205"/>
    </row>
    <row r="50" spans="2:7" ht="12.75">
      <c r="B50" s="205"/>
      <c r="C50" s="205"/>
      <c r="D50" s="205"/>
      <c r="E50" s="205"/>
      <c r="F50" s="205"/>
      <c r="G50" s="205"/>
    </row>
    <row r="51" spans="2:7" ht="12.75">
      <c r="B51" s="205"/>
      <c r="C51" s="205"/>
      <c r="D51" s="205"/>
      <c r="E51" s="205"/>
      <c r="F51" s="205"/>
      <c r="G51" s="205"/>
    </row>
    <row r="52" spans="2:7" ht="12.75">
      <c r="B52" s="205"/>
      <c r="C52" s="205"/>
      <c r="D52" s="205"/>
      <c r="E52" s="205"/>
      <c r="F52" s="205"/>
      <c r="G52" s="205"/>
    </row>
    <row r="53" spans="2:7" ht="12.75">
      <c r="B53" s="205"/>
      <c r="C53" s="205"/>
      <c r="D53" s="205"/>
      <c r="E53" s="205"/>
      <c r="F53" s="205"/>
      <c r="G53" s="205"/>
    </row>
    <row r="54" spans="2:7" ht="12.75">
      <c r="B54" s="205"/>
      <c r="C54" s="205"/>
      <c r="D54" s="205"/>
      <c r="E54" s="205"/>
      <c r="F54" s="205"/>
      <c r="G54" s="205"/>
    </row>
    <row r="55" spans="2:7" ht="12.75">
      <c r="B55" s="205"/>
      <c r="C55" s="205"/>
      <c r="D55" s="205"/>
      <c r="E55" s="205"/>
      <c r="F55" s="205"/>
      <c r="G55" s="205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1"/>
  <sheetViews>
    <sheetView workbookViewId="0" topLeftCell="A1">
      <selection activeCell="A18" sqref="A18:I1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2" t="s">
        <v>5</v>
      </c>
      <c r="B1" s="213"/>
      <c r="C1" s="69" t="str">
        <f>CONCATENATE(cislostavby," ",nazevstavby)</f>
        <v xml:space="preserve"> Rekonstrukce sprch a WC</v>
      </c>
      <c r="D1" s="70"/>
      <c r="E1" s="71"/>
      <c r="F1" s="70"/>
      <c r="G1" s="72"/>
      <c r="H1" s="73"/>
      <c r="I1" s="74"/>
    </row>
    <row r="2" spans="1:9" ht="13.5" thickBot="1">
      <c r="A2" s="214" t="s">
        <v>1</v>
      </c>
      <c r="B2" s="215"/>
      <c r="C2" s="75" t="str">
        <f>CONCATENATE(cisloobjektu," ",nazevobjektu)</f>
        <v xml:space="preserve"> PS Pardubice - garáže</v>
      </c>
      <c r="D2" s="76"/>
      <c r="E2" s="77"/>
      <c r="F2" s="76"/>
      <c r="G2" s="216"/>
      <c r="H2" s="216"/>
      <c r="I2" s="217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7" t="str">
        <f>Položky!B7</f>
        <v>3</v>
      </c>
      <c r="B7" s="86" t="str">
        <f>Položky!C7</f>
        <v>Svislé a kompletní konstrukce</v>
      </c>
      <c r="C7" s="87"/>
      <c r="D7" s="88"/>
      <c r="E7" s="178">
        <f>Položky!BA10</f>
        <v>0</v>
      </c>
      <c r="F7" s="179">
        <f>Položky!BB10</f>
        <v>0</v>
      </c>
      <c r="G7" s="179">
        <f>Položky!BC10</f>
        <v>0</v>
      </c>
      <c r="H7" s="179">
        <f>Položky!BD10</f>
        <v>0</v>
      </c>
      <c r="I7" s="180">
        <f>Položky!BE10</f>
        <v>0</v>
      </c>
    </row>
    <row r="8" spans="1:9" s="11" customFormat="1" ht="12.75">
      <c r="A8" s="231" t="str">
        <f>Položky!B11</f>
        <v>4</v>
      </c>
      <c r="B8" s="232" t="str">
        <f>Položky!C11</f>
        <v>Vodorovné konstrukce</v>
      </c>
      <c r="C8" s="233"/>
      <c r="D8" s="234"/>
      <c r="E8" s="235">
        <f>Položky!BA14</f>
        <v>0</v>
      </c>
      <c r="F8" s="236">
        <f>Položky!BB14</f>
        <v>0</v>
      </c>
      <c r="G8" s="236">
        <f>Položky!BC14</f>
        <v>0</v>
      </c>
      <c r="H8" s="236">
        <f>Položky!BD14</f>
        <v>0</v>
      </c>
      <c r="I8" s="237">
        <f>Položky!BE14</f>
        <v>0</v>
      </c>
    </row>
    <row r="9" spans="1:9" s="11" customFormat="1" ht="12.75">
      <c r="A9" s="177" t="str">
        <f>Položky!B15</f>
        <v>61</v>
      </c>
      <c r="B9" s="86" t="str">
        <f>Položky!C15</f>
        <v>Upravy povrchů vnitřní</v>
      </c>
      <c r="C9" s="87"/>
      <c r="D9" s="88"/>
      <c r="E9" s="178">
        <f>Položky!BA19</f>
        <v>0</v>
      </c>
      <c r="F9" s="179">
        <f>Položky!BB19</f>
        <v>0</v>
      </c>
      <c r="G9" s="179">
        <f>Položky!BC19</f>
        <v>0</v>
      </c>
      <c r="H9" s="179">
        <f>Položky!BD19</f>
        <v>0</v>
      </c>
      <c r="I9" s="180">
        <f>Položky!BE19</f>
        <v>0</v>
      </c>
    </row>
    <row r="10" spans="1:9" s="11" customFormat="1" ht="12.75">
      <c r="A10" s="177" t="str">
        <f>Položky!B20</f>
        <v>63</v>
      </c>
      <c r="B10" s="86" t="str">
        <f>Položky!C20</f>
        <v>Podlahy a podlahové konstrukce</v>
      </c>
      <c r="C10" s="87"/>
      <c r="D10" s="88"/>
      <c r="E10" s="178">
        <f>Položky!BA22</f>
        <v>0</v>
      </c>
      <c r="F10" s="179">
        <f>Položky!BB22</f>
        <v>0</v>
      </c>
      <c r="G10" s="179">
        <f>Položky!BC22</f>
        <v>0</v>
      </c>
      <c r="H10" s="179">
        <f>Položky!BD22</f>
        <v>0</v>
      </c>
      <c r="I10" s="180">
        <f>Položky!BE22</f>
        <v>0</v>
      </c>
    </row>
    <row r="11" spans="1:9" s="11" customFormat="1" ht="12.75">
      <c r="A11" s="177" t="str">
        <f>Položky!B23</f>
        <v>96</v>
      </c>
      <c r="B11" s="86" t="str">
        <f>Položky!C23</f>
        <v>Bourání konstrukcí</v>
      </c>
      <c r="C11" s="87"/>
      <c r="D11" s="88"/>
      <c r="E11" s="178">
        <f>Položky!BA36</f>
        <v>0</v>
      </c>
      <c r="F11" s="179">
        <f>Položky!BB36</f>
        <v>0</v>
      </c>
      <c r="G11" s="179">
        <f>Položky!BC36</f>
        <v>0</v>
      </c>
      <c r="H11" s="179">
        <f>Položky!BD36</f>
        <v>0</v>
      </c>
      <c r="I11" s="180">
        <f>Položky!BE36</f>
        <v>0</v>
      </c>
    </row>
    <row r="12" spans="1:9" s="11" customFormat="1" ht="12.75">
      <c r="A12" s="177" t="str">
        <f>Položky!B37</f>
        <v>97</v>
      </c>
      <c r="B12" s="86" t="str">
        <f>Položky!C37</f>
        <v>Pomocné práce</v>
      </c>
      <c r="C12" s="87"/>
      <c r="D12" s="88"/>
      <c r="E12" s="178">
        <f>Položky!BA44</f>
        <v>0</v>
      </c>
      <c r="F12" s="179">
        <f>Položky!BB44</f>
        <v>0</v>
      </c>
      <c r="G12" s="179">
        <f>Položky!BC44</f>
        <v>0</v>
      </c>
      <c r="H12" s="179">
        <f>Položky!BD44</f>
        <v>0</v>
      </c>
      <c r="I12" s="180">
        <f>Položky!BE44</f>
        <v>0</v>
      </c>
    </row>
    <row r="13" spans="1:9" s="11" customFormat="1" ht="12.75">
      <c r="A13" s="177" t="str">
        <f>Položky!B45</f>
        <v>99</v>
      </c>
      <c r="B13" s="86" t="str">
        <f>Položky!C45</f>
        <v>Staveništní přesun hmot</v>
      </c>
      <c r="C13" s="87"/>
      <c r="D13" s="88"/>
      <c r="E13" s="178">
        <f>Položky!BA48</f>
        <v>0</v>
      </c>
      <c r="F13" s="179">
        <f>Položky!BB48</f>
        <v>0</v>
      </c>
      <c r="G13" s="179">
        <f>Položky!BC48</f>
        <v>0</v>
      </c>
      <c r="H13" s="179">
        <f>Položky!BD48</f>
        <v>0</v>
      </c>
      <c r="I13" s="180">
        <f>Položky!BE48</f>
        <v>0</v>
      </c>
    </row>
    <row r="14" spans="1:9" s="11" customFormat="1" ht="12.75">
      <c r="A14" s="177" t="str">
        <f>Položky!B49</f>
        <v>711</v>
      </c>
      <c r="B14" s="86" t="str">
        <f>Položky!C49</f>
        <v>Izolace proti vodě</v>
      </c>
      <c r="C14" s="87"/>
      <c r="D14" s="88"/>
      <c r="E14" s="178">
        <f>Položky!BA53</f>
        <v>0</v>
      </c>
      <c r="F14" s="179">
        <f>Položky!BB53</f>
        <v>0</v>
      </c>
      <c r="G14" s="179">
        <f>Položky!BC53</f>
        <v>0</v>
      </c>
      <c r="H14" s="179">
        <f>Položky!BD53</f>
        <v>0</v>
      </c>
      <c r="I14" s="180">
        <f>Položky!BE53</f>
        <v>0</v>
      </c>
    </row>
    <row r="15" spans="1:9" s="11" customFormat="1" ht="12.75">
      <c r="A15" s="177" t="str">
        <f>Položky!B54</f>
        <v>721</v>
      </c>
      <c r="B15" s="86" t="str">
        <f>Položky!C54</f>
        <v>Vnitřní kanalizace</v>
      </c>
      <c r="C15" s="87"/>
      <c r="D15" s="88"/>
      <c r="E15" s="178">
        <f>Položky!BA61</f>
        <v>0</v>
      </c>
      <c r="F15" s="179">
        <f>Položky!BB61</f>
        <v>0</v>
      </c>
      <c r="G15" s="179">
        <f>Položky!BC61</f>
        <v>0</v>
      </c>
      <c r="H15" s="179">
        <f>Položky!BD61</f>
        <v>0</v>
      </c>
      <c r="I15" s="180">
        <f>Položky!BE61</f>
        <v>0</v>
      </c>
    </row>
    <row r="16" spans="1:9" s="11" customFormat="1" ht="12.75">
      <c r="A16" s="177" t="str">
        <f>Položky!B62</f>
        <v>722</v>
      </c>
      <c r="B16" s="86" t="str">
        <f>Položky!C62</f>
        <v>Vnitřní vodovod</v>
      </c>
      <c r="C16" s="87"/>
      <c r="D16" s="88"/>
      <c r="E16" s="178">
        <f>Položky!BA71</f>
        <v>0</v>
      </c>
      <c r="F16" s="179">
        <f>Položky!BB71</f>
        <v>0</v>
      </c>
      <c r="G16" s="179">
        <f>Položky!BC71</f>
        <v>0</v>
      </c>
      <c r="H16" s="179">
        <f>Položky!BD71</f>
        <v>0</v>
      </c>
      <c r="I16" s="180">
        <f>Položky!BE71</f>
        <v>0</v>
      </c>
    </row>
    <row r="17" spans="1:9" s="11" customFormat="1" ht="12.75">
      <c r="A17" s="177" t="str">
        <f>Položky!B72</f>
        <v>725</v>
      </c>
      <c r="B17" s="86" t="str">
        <f>Položky!C72</f>
        <v>Zařizovací předměty</v>
      </c>
      <c r="C17" s="87"/>
      <c r="D17" s="88"/>
      <c r="E17" s="178">
        <f>Položky!BA82</f>
        <v>0</v>
      </c>
      <c r="F17" s="179">
        <f>Položky!BB82</f>
        <v>0</v>
      </c>
      <c r="G17" s="179">
        <f>Položky!BC82</f>
        <v>0</v>
      </c>
      <c r="H17" s="179">
        <f>Položky!BD82</f>
        <v>0</v>
      </c>
      <c r="I17" s="180">
        <f>Položky!BE82</f>
        <v>0</v>
      </c>
    </row>
    <row r="18" spans="1:9" s="11" customFormat="1" ht="12.75">
      <c r="A18" s="231" t="str">
        <f>Položky!B83</f>
        <v>728</v>
      </c>
      <c r="B18" s="232" t="str">
        <f>Položky!C83</f>
        <v>Vzduchotechnika</v>
      </c>
      <c r="C18" s="233"/>
      <c r="D18" s="234"/>
      <c r="E18" s="235">
        <f>Položky!BA92</f>
        <v>0</v>
      </c>
      <c r="F18" s="236">
        <f>Položky!BB92</f>
        <v>0</v>
      </c>
      <c r="G18" s="236">
        <f>Položky!BC92</f>
        <v>0</v>
      </c>
      <c r="H18" s="236">
        <f>Položky!BD92</f>
        <v>0</v>
      </c>
      <c r="I18" s="237">
        <f>Položky!BE92</f>
        <v>0</v>
      </c>
    </row>
    <row r="19" spans="1:9" s="11" customFormat="1" ht="12.75">
      <c r="A19" s="177" t="str">
        <f>Položky!B93</f>
        <v>771</v>
      </c>
      <c r="B19" s="86" t="str">
        <f>Položky!C93</f>
        <v>Podlahy z dlaždic a obklady</v>
      </c>
      <c r="C19" s="87"/>
      <c r="D19" s="88"/>
      <c r="E19" s="178">
        <f>Položky!BA102</f>
        <v>0</v>
      </c>
      <c r="F19" s="179">
        <f>Položky!BB102</f>
        <v>0</v>
      </c>
      <c r="G19" s="179">
        <f>Položky!BC102</f>
        <v>0</v>
      </c>
      <c r="H19" s="179">
        <f>Položky!BD102</f>
        <v>0</v>
      </c>
      <c r="I19" s="180">
        <f>Položky!BE102</f>
        <v>0</v>
      </c>
    </row>
    <row r="20" spans="1:9" s="11" customFormat="1" ht="12.75">
      <c r="A20" s="177" t="str">
        <f>Položky!B103</f>
        <v>781</v>
      </c>
      <c r="B20" s="86" t="str">
        <f>Položky!C103</f>
        <v>Obklady keramické</v>
      </c>
      <c r="C20" s="87"/>
      <c r="D20" s="88"/>
      <c r="E20" s="178">
        <f>Položky!BA107</f>
        <v>0</v>
      </c>
      <c r="F20" s="179">
        <f>Položky!BB107</f>
        <v>0</v>
      </c>
      <c r="G20" s="179">
        <f>Položky!BC107</f>
        <v>0</v>
      </c>
      <c r="H20" s="179">
        <f>Položky!BD107</f>
        <v>0</v>
      </c>
      <c r="I20" s="180">
        <f>Položky!BE107</f>
        <v>0</v>
      </c>
    </row>
    <row r="21" spans="1:9" s="11" customFormat="1" ht="12.75">
      <c r="A21" s="177" t="str">
        <f>Položky!B108</f>
        <v>784</v>
      </c>
      <c r="B21" s="86" t="str">
        <f>Položky!C108</f>
        <v>Malby</v>
      </c>
      <c r="C21" s="87"/>
      <c r="D21" s="88"/>
      <c r="E21" s="178">
        <f>Položky!BA114</f>
        <v>0</v>
      </c>
      <c r="F21" s="179">
        <f>Položky!BB114</f>
        <v>0</v>
      </c>
      <c r="G21" s="179">
        <f>Položky!BC114</f>
        <v>0</v>
      </c>
      <c r="H21" s="179">
        <f>Položky!BD114</f>
        <v>0</v>
      </c>
      <c r="I21" s="180">
        <f>Položky!BE114</f>
        <v>0</v>
      </c>
    </row>
    <row r="22" spans="1:9" s="11" customFormat="1" ht="13.5" thickBot="1">
      <c r="A22" s="177" t="str">
        <f>Položky!B115</f>
        <v>M21</v>
      </c>
      <c r="B22" s="86" t="str">
        <f>Položky!C115</f>
        <v>Elektromontáže</v>
      </c>
      <c r="C22" s="87"/>
      <c r="D22" s="88"/>
      <c r="E22" s="178">
        <f>Položky!BA117</f>
        <v>0</v>
      </c>
      <c r="F22" s="179">
        <f>Položky!BB117</f>
        <v>0</v>
      </c>
      <c r="G22" s="179">
        <f>Položky!BC117</f>
        <v>0</v>
      </c>
      <c r="H22" s="179">
        <f>Položky!BD117</f>
        <v>0</v>
      </c>
      <c r="I22" s="180">
        <f>Položky!BE117</f>
        <v>0</v>
      </c>
    </row>
    <row r="23" spans="1:9" s="94" customFormat="1" ht="13.5" thickBot="1">
      <c r="A23" s="89"/>
      <c r="B23" s="81" t="s">
        <v>50</v>
      </c>
      <c r="C23" s="81"/>
      <c r="D23" s="90"/>
      <c r="E23" s="91">
        <f>SUM(E7:E22)</f>
        <v>0</v>
      </c>
      <c r="F23" s="92">
        <f>SUM(F7:F22)</f>
        <v>0</v>
      </c>
      <c r="G23" s="92">
        <f>SUM(G7:G22)</f>
        <v>0</v>
      </c>
      <c r="H23" s="92">
        <f>SUM(H7:H22)</f>
        <v>0</v>
      </c>
      <c r="I23" s="93">
        <f>SUM(I7:I22)</f>
        <v>0</v>
      </c>
    </row>
    <row r="24" spans="1:9" ht="12.75">
      <c r="A24" s="87"/>
      <c r="B24" s="87"/>
      <c r="C24" s="87"/>
      <c r="D24" s="87"/>
      <c r="E24" s="87"/>
      <c r="F24" s="87"/>
      <c r="G24" s="87"/>
      <c r="H24" s="87"/>
      <c r="I24" s="87"/>
    </row>
    <row r="25" spans="1:57" ht="19.5" customHeight="1">
      <c r="A25" s="95" t="s">
        <v>51</v>
      </c>
      <c r="B25" s="95"/>
      <c r="C25" s="95"/>
      <c r="D25" s="95"/>
      <c r="E25" s="95"/>
      <c r="F25" s="95"/>
      <c r="G25" s="96"/>
      <c r="H25" s="95"/>
      <c r="I25" s="95"/>
      <c r="BA25" s="30"/>
      <c r="BB25" s="30"/>
      <c r="BC25" s="30"/>
      <c r="BD25" s="30"/>
      <c r="BE25" s="30"/>
    </row>
    <row r="26" spans="1:9" ht="13.5" thickBot="1">
      <c r="A26" s="97"/>
      <c r="B26" s="97"/>
      <c r="C26" s="97"/>
      <c r="D26" s="97"/>
      <c r="E26" s="97"/>
      <c r="F26" s="97"/>
      <c r="G26" s="97"/>
      <c r="H26" s="97"/>
      <c r="I26" s="97"/>
    </row>
    <row r="27" spans="1:9" ht="12.75">
      <c r="A27" s="98" t="s">
        <v>52</v>
      </c>
      <c r="B27" s="99"/>
      <c r="C27" s="99"/>
      <c r="D27" s="100"/>
      <c r="E27" s="101" t="s">
        <v>53</v>
      </c>
      <c r="F27" s="102" t="s">
        <v>54</v>
      </c>
      <c r="G27" s="103" t="s">
        <v>55</v>
      </c>
      <c r="H27" s="104"/>
      <c r="I27" s="105" t="s">
        <v>53</v>
      </c>
    </row>
    <row r="28" spans="1:53" ht="12.75">
      <c r="A28" s="106" t="s">
        <v>239</v>
      </c>
      <c r="B28" s="107"/>
      <c r="C28" s="107"/>
      <c r="D28" s="108"/>
      <c r="E28" s="109"/>
      <c r="F28" s="110">
        <v>0</v>
      </c>
      <c r="G28" s="111">
        <f>CHOOSE(BA28+1,HSV+PSV,HSV+PSV+Mont,HSV+PSV+Dodavka+Mont,HSV,PSV,Mont,Dodavka,Mont+Dodavka,0)</f>
        <v>0</v>
      </c>
      <c r="H28" s="112"/>
      <c r="I28" s="113">
        <f>E28+F28*G28/100</f>
        <v>0</v>
      </c>
      <c r="BA28">
        <v>0</v>
      </c>
    </row>
    <row r="29" spans="1:53" ht="12.75">
      <c r="A29" s="106" t="s">
        <v>240</v>
      </c>
      <c r="B29" s="107"/>
      <c r="C29" s="107"/>
      <c r="D29" s="108"/>
      <c r="E29" s="109"/>
      <c r="F29" s="110">
        <v>0</v>
      </c>
      <c r="G29" s="111">
        <f>CHOOSE(BA29+1,HSV+PSV,HSV+PSV+Mont,HSV+PSV+Dodavka+Mont,HSV,PSV,Mont,Dodavka,Mont+Dodavka,0)</f>
        <v>0</v>
      </c>
      <c r="H29" s="112"/>
      <c r="I29" s="113">
        <f>E29+F29*G29/100</f>
        <v>0</v>
      </c>
      <c r="BA29">
        <v>0</v>
      </c>
    </row>
    <row r="30" spans="1:9" ht="13.5" thickBot="1">
      <c r="A30" s="114"/>
      <c r="B30" s="115" t="s">
        <v>56</v>
      </c>
      <c r="C30" s="116"/>
      <c r="D30" s="117"/>
      <c r="E30" s="118"/>
      <c r="F30" s="119"/>
      <c r="G30" s="119"/>
      <c r="H30" s="218">
        <f>SUM(I28:I29)</f>
        <v>0</v>
      </c>
      <c r="I30" s="219"/>
    </row>
    <row r="31" spans="1:9" ht="12.75">
      <c r="A31" s="97"/>
      <c r="B31" s="97"/>
      <c r="C31" s="97"/>
      <c r="D31" s="97"/>
      <c r="E31" s="97"/>
      <c r="F31" s="97"/>
      <c r="G31" s="97"/>
      <c r="H31" s="97"/>
      <c r="I31" s="97"/>
    </row>
    <row r="32" spans="2:9" ht="12.75">
      <c r="B32" s="94"/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  <row r="75" spans="6:9" ht="12.75">
      <c r="F75" s="120"/>
      <c r="G75" s="121"/>
      <c r="H75" s="121"/>
      <c r="I75" s="122"/>
    </row>
    <row r="76" spans="6:9" ht="12.75">
      <c r="F76" s="120"/>
      <c r="G76" s="121"/>
      <c r="H76" s="121"/>
      <c r="I76" s="122"/>
    </row>
    <row r="77" spans="6:9" ht="12.75">
      <c r="F77" s="120"/>
      <c r="G77" s="121"/>
      <c r="H77" s="121"/>
      <c r="I77" s="122"/>
    </row>
    <row r="78" spans="6:9" ht="12.75">
      <c r="F78" s="120"/>
      <c r="G78" s="121"/>
      <c r="H78" s="121"/>
      <c r="I78" s="122"/>
    </row>
    <row r="79" spans="6:9" ht="12.75">
      <c r="F79" s="120"/>
      <c r="G79" s="121"/>
      <c r="H79" s="121"/>
      <c r="I79" s="122"/>
    </row>
    <row r="80" spans="6:9" ht="12.75">
      <c r="F80" s="120"/>
      <c r="G80" s="121"/>
      <c r="H80" s="121"/>
      <c r="I80" s="122"/>
    </row>
    <row r="81" spans="6:9" ht="12.75">
      <c r="F81" s="120"/>
      <c r="G81" s="121"/>
      <c r="H81" s="121"/>
      <c r="I81" s="122"/>
    </row>
  </sheetData>
  <mergeCells count="4">
    <mergeCell ref="A1:B1"/>
    <mergeCell ref="A2:B2"/>
    <mergeCell ref="G2:I2"/>
    <mergeCell ref="H30:I30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0"/>
  <sheetViews>
    <sheetView showGridLines="0" showZeros="0" tabSelected="1" workbookViewId="0" topLeftCell="A61">
      <selection activeCell="G12" sqref="G12"/>
    </sheetView>
  </sheetViews>
  <sheetFormatPr defaultColWidth="9.00390625" defaultRowHeight="12.75"/>
  <cols>
    <col min="1" max="1" width="3.875" style="123" customWidth="1"/>
    <col min="2" max="2" width="13.375" style="123" customWidth="1"/>
    <col min="3" max="3" width="46.875" style="123" customWidth="1"/>
    <col min="4" max="4" width="5.625" style="123" customWidth="1"/>
    <col min="5" max="5" width="8.625" style="171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224" t="s">
        <v>57</v>
      </c>
      <c r="B1" s="224"/>
      <c r="C1" s="224"/>
      <c r="D1" s="224"/>
      <c r="E1" s="224"/>
      <c r="F1" s="224"/>
      <c r="G1" s="224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225" t="s">
        <v>5</v>
      </c>
      <c r="B3" s="226"/>
      <c r="C3" s="128" t="str">
        <f>CONCATENATE(cislostavby," ",nazevstavby)</f>
        <v xml:space="preserve"> Rekonstrukce sprch a WC</v>
      </c>
      <c r="D3" s="129"/>
      <c r="E3" s="130"/>
      <c r="F3" s="131">
        <f>Rekapitulace!H1</f>
        <v>0</v>
      </c>
      <c r="G3" s="132"/>
    </row>
    <row r="4" spans="1:7" ht="13.5" thickBot="1">
      <c r="A4" s="227" t="s">
        <v>1</v>
      </c>
      <c r="B4" s="228"/>
      <c r="C4" s="133" t="str">
        <f>CONCATENATE(cisloobjektu," ",nazevobjektu)</f>
        <v xml:space="preserve"> PS Pardubice - garáže</v>
      </c>
      <c r="D4" s="134"/>
      <c r="E4" s="229"/>
      <c r="F4" s="229"/>
      <c r="G4" s="230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69</v>
      </c>
      <c r="C7" s="145" t="s">
        <v>70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71</v>
      </c>
      <c r="C8" s="153" t="s">
        <v>72</v>
      </c>
      <c r="D8" s="154" t="s">
        <v>73</v>
      </c>
      <c r="E8" s="155">
        <v>1.87</v>
      </c>
      <c r="F8" s="155"/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0.09298</v>
      </c>
    </row>
    <row r="9" spans="1:15" ht="12.75">
      <c r="A9" s="157"/>
      <c r="B9" s="158"/>
      <c r="C9" s="220" t="s">
        <v>74</v>
      </c>
      <c r="D9" s="221"/>
      <c r="E9" s="159">
        <v>1.87</v>
      </c>
      <c r="F9" s="160"/>
      <c r="G9" s="161"/>
      <c r="M9" s="162" t="s">
        <v>74</v>
      </c>
      <c r="O9" s="150"/>
    </row>
    <row r="10" spans="1:57" ht="12.75">
      <c r="A10" s="163"/>
      <c r="B10" s="164" t="s">
        <v>66</v>
      </c>
      <c r="C10" s="165" t="str">
        <f>CONCATENATE(B7," ",C7)</f>
        <v>3 Svislé a kompletní konstrukce</v>
      </c>
      <c r="D10" s="163"/>
      <c r="E10" s="166"/>
      <c r="F10" s="166"/>
      <c r="G10" s="167">
        <f>SUM(G7:G9)</f>
        <v>0</v>
      </c>
      <c r="O10" s="150">
        <v>4</v>
      </c>
      <c r="BA10" s="168">
        <f>SUM(BA7:BA9)</f>
        <v>0</v>
      </c>
      <c r="BB10" s="168">
        <f>SUM(BB7:BB9)</f>
        <v>0</v>
      </c>
      <c r="BC10" s="168">
        <f>SUM(BC7:BC9)</f>
        <v>0</v>
      </c>
      <c r="BD10" s="168">
        <f>SUM(BD7:BD9)</f>
        <v>0</v>
      </c>
      <c r="BE10" s="168">
        <f>SUM(BE7:BE9)</f>
        <v>0</v>
      </c>
    </row>
    <row r="11" spans="1:15" ht="12.75">
      <c r="A11" s="183" t="s">
        <v>65</v>
      </c>
      <c r="B11" s="184" t="s">
        <v>75</v>
      </c>
      <c r="C11" s="185" t="s">
        <v>76</v>
      </c>
      <c r="D11" s="186"/>
      <c r="E11" s="187"/>
      <c r="F11" s="187"/>
      <c r="G11" s="188"/>
      <c r="H11" s="149"/>
      <c r="I11" s="149"/>
      <c r="O11" s="150">
        <v>1</v>
      </c>
    </row>
    <row r="12" spans="1:104" ht="12.75">
      <c r="A12" s="189">
        <v>2</v>
      </c>
      <c r="B12" s="190" t="s">
        <v>77</v>
      </c>
      <c r="C12" s="191" t="s">
        <v>78</v>
      </c>
      <c r="D12" s="192" t="s">
        <v>73</v>
      </c>
      <c r="E12" s="193">
        <v>11.52</v>
      </c>
      <c r="F12" s="193"/>
      <c r="G12" s="194">
        <f>E12*F12</f>
        <v>0</v>
      </c>
      <c r="O12" s="150">
        <v>2</v>
      </c>
      <c r="AA12" s="123">
        <v>12</v>
      </c>
      <c r="AB12" s="123">
        <v>0</v>
      </c>
      <c r="AC12" s="123">
        <v>2</v>
      </c>
      <c r="AZ12" s="123">
        <v>1</v>
      </c>
      <c r="BA12" s="123">
        <f>IF(AZ12=1,G12,0)</f>
        <v>0</v>
      </c>
      <c r="BB12" s="123">
        <f>IF(AZ12=2,G12,0)</f>
        <v>0</v>
      </c>
      <c r="BC12" s="123">
        <f>IF(AZ12=3,G12,0)</f>
        <v>0</v>
      </c>
      <c r="BD12" s="123">
        <f>IF(AZ12=4,G12,0)</f>
        <v>0</v>
      </c>
      <c r="BE12" s="123">
        <f>IF(AZ12=5,G12,0)</f>
        <v>0</v>
      </c>
      <c r="CZ12" s="123">
        <v>0.01245</v>
      </c>
    </row>
    <row r="13" spans="1:15" ht="12.75">
      <c r="A13" s="200"/>
      <c r="B13" s="201"/>
      <c r="C13" s="222" t="s">
        <v>79</v>
      </c>
      <c r="D13" s="223"/>
      <c r="E13" s="202">
        <v>11.52</v>
      </c>
      <c r="F13" s="203"/>
      <c r="G13" s="204"/>
      <c r="M13" s="162" t="s">
        <v>79</v>
      </c>
      <c r="O13" s="150"/>
    </row>
    <row r="14" spans="1:57" ht="12.75">
      <c r="A14" s="195"/>
      <c r="B14" s="196" t="s">
        <v>66</v>
      </c>
      <c r="C14" s="197" t="str">
        <f>CONCATENATE(B11," ",C11)</f>
        <v>4 Vodorovné konstrukce</v>
      </c>
      <c r="D14" s="195"/>
      <c r="E14" s="198"/>
      <c r="F14" s="198"/>
      <c r="G14" s="199">
        <f>SUM(G11:G13)</f>
        <v>0</v>
      </c>
      <c r="O14" s="150">
        <v>4</v>
      </c>
      <c r="BA14" s="168">
        <f>SUM(BA11:BA13)</f>
        <v>0</v>
      </c>
      <c r="BB14" s="168">
        <f>SUM(BB11:BB13)</f>
        <v>0</v>
      </c>
      <c r="BC14" s="168">
        <f>SUM(BC11:BC13)</f>
        <v>0</v>
      </c>
      <c r="BD14" s="168">
        <f>SUM(BD11:BD13)</f>
        <v>0</v>
      </c>
      <c r="BE14" s="168">
        <f>SUM(BE11:BE13)</f>
        <v>0</v>
      </c>
    </row>
    <row r="15" spans="1:15" ht="12.75">
      <c r="A15" s="143" t="s">
        <v>65</v>
      </c>
      <c r="B15" s="144" t="s">
        <v>80</v>
      </c>
      <c r="C15" s="145" t="s">
        <v>81</v>
      </c>
      <c r="D15" s="146"/>
      <c r="E15" s="147"/>
      <c r="F15" s="147"/>
      <c r="G15" s="148"/>
      <c r="H15" s="149"/>
      <c r="I15" s="149"/>
      <c r="O15" s="150">
        <v>1</v>
      </c>
    </row>
    <row r="16" spans="1:104" ht="12.75">
      <c r="A16" s="151">
        <v>3</v>
      </c>
      <c r="B16" s="152" t="s">
        <v>82</v>
      </c>
      <c r="C16" s="153" t="s">
        <v>83</v>
      </c>
      <c r="D16" s="154" t="s">
        <v>73</v>
      </c>
      <c r="E16" s="155">
        <v>1.5</v>
      </c>
      <c r="F16" s="155"/>
      <c r="G16" s="156">
        <f>E16*F16</f>
        <v>0</v>
      </c>
      <c r="O16" s="150">
        <v>2</v>
      </c>
      <c r="AA16" s="123">
        <v>12</v>
      </c>
      <c r="AB16" s="123">
        <v>0</v>
      </c>
      <c r="AC16" s="123">
        <v>3</v>
      </c>
      <c r="AZ16" s="123">
        <v>1</v>
      </c>
      <c r="BA16" s="123">
        <f>IF(AZ16=1,G16,0)</f>
        <v>0</v>
      </c>
      <c r="BB16" s="123">
        <f>IF(AZ16=2,G16,0)</f>
        <v>0</v>
      </c>
      <c r="BC16" s="123">
        <f>IF(AZ16=3,G16,0)</f>
        <v>0</v>
      </c>
      <c r="BD16" s="123">
        <f>IF(AZ16=4,G16,0)</f>
        <v>0</v>
      </c>
      <c r="BE16" s="123">
        <f>IF(AZ16=5,G16,0)</f>
        <v>0</v>
      </c>
      <c r="CZ16" s="123">
        <v>0.15277</v>
      </c>
    </row>
    <row r="17" spans="1:15" ht="12.75">
      <c r="A17" s="157"/>
      <c r="B17" s="158"/>
      <c r="C17" s="220" t="s">
        <v>84</v>
      </c>
      <c r="D17" s="221"/>
      <c r="E17" s="159">
        <v>1.5</v>
      </c>
      <c r="F17" s="160"/>
      <c r="G17" s="161"/>
      <c r="M17" s="162" t="s">
        <v>84</v>
      </c>
      <c r="O17" s="150"/>
    </row>
    <row r="18" spans="1:104" ht="12.75">
      <c r="A18" s="151">
        <v>4</v>
      </c>
      <c r="B18" s="152" t="s">
        <v>85</v>
      </c>
      <c r="C18" s="153" t="s">
        <v>86</v>
      </c>
      <c r="D18" s="154" t="s">
        <v>73</v>
      </c>
      <c r="E18" s="155">
        <v>1.87</v>
      </c>
      <c r="F18" s="155"/>
      <c r="G18" s="156">
        <f>E18*F18</f>
        <v>0</v>
      </c>
      <c r="O18" s="150">
        <v>2</v>
      </c>
      <c r="AA18" s="123">
        <v>12</v>
      </c>
      <c r="AB18" s="123">
        <v>0</v>
      </c>
      <c r="AC18" s="123">
        <v>4</v>
      </c>
      <c r="AZ18" s="123">
        <v>1</v>
      </c>
      <c r="BA18" s="123">
        <f>IF(AZ18=1,G18,0)</f>
        <v>0</v>
      </c>
      <c r="BB18" s="123">
        <f>IF(AZ18=2,G18,0)</f>
        <v>0</v>
      </c>
      <c r="BC18" s="123">
        <f>IF(AZ18=3,G18,0)</f>
        <v>0</v>
      </c>
      <c r="BD18" s="123">
        <f>IF(AZ18=4,G18,0)</f>
        <v>0</v>
      </c>
      <c r="BE18" s="123">
        <f>IF(AZ18=5,G18,0)</f>
        <v>0</v>
      </c>
      <c r="CZ18" s="123">
        <v>0.0214</v>
      </c>
    </row>
    <row r="19" spans="1:57" ht="12.75">
      <c r="A19" s="163"/>
      <c r="B19" s="164" t="s">
        <v>66</v>
      </c>
      <c r="C19" s="165" t="str">
        <f>CONCATENATE(B15," ",C15)</f>
        <v>61 Upravy povrchů vnitřní</v>
      </c>
      <c r="D19" s="163"/>
      <c r="E19" s="166"/>
      <c r="F19" s="166"/>
      <c r="G19" s="167">
        <f>SUM(G15:G18)</f>
        <v>0</v>
      </c>
      <c r="O19" s="150">
        <v>4</v>
      </c>
      <c r="BA19" s="168">
        <f>SUM(BA15:BA18)</f>
        <v>0</v>
      </c>
      <c r="BB19" s="168">
        <f>SUM(BB15:BB18)</f>
        <v>0</v>
      </c>
      <c r="BC19" s="168">
        <f>SUM(BC15:BC18)</f>
        <v>0</v>
      </c>
      <c r="BD19" s="168">
        <f>SUM(BD15:BD18)</f>
        <v>0</v>
      </c>
      <c r="BE19" s="168">
        <f>SUM(BE15:BE18)</f>
        <v>0</v>
      </c>
    </row>
    <row r="20" spans="1:15" ht="12.75">
      <c r="A20" s="143" t="s">
        <v>65</v>
      </c>
      <c r="B20" s="144" t="s">
        <v>87</v>
      </c>
      <c r="C20" s="145" t="s">
        <v>88</v>
      </c>
      <c r="D20" s="146"/>
      <c r="E20" s="147"/>
      <c r="F20" s="147"/>
      <c r="G20" s="148"/>
      <c r="H20" s="149"/>
      <c r="I20" s="149"/>
      <c r="O20" s="150">
        <v>1</v>
      </c>
    </row>
    <row r="21" spans="1:104" ht="22.5">
      <c r="A21" s="151">
        <v>5</v>
      </c>
      <c r="B21" s="152" t="s">
        <v>89</v>
      </c>
      <c r="C21" s="153" t="s">
        <v>90</v>
      </c>
      <c r="D21" s="154" t="s">
        <v>73</v>
      </c>
      <c r="E21" s="155">
        <v>17.47</v>
      </c>
      <c r="F21" s="155"/>
      <c r="G21" s="156">
        <f>E21*F21</f>
        <v>0</v>
      </c>
      <c r="O21" s="150">
        <v>2</v>
      </c>
      <c r="AA21" s="123">
        <v>12</v>
      </c>
      <c r="AB21" s="123">
        <v>0</v>
      </c>
      <c r="AC21" s="123">
        <v>5</v>
      </c>
      <c r="AZ21" s="123">
        <v>1</v>
      </c>
      <c r="BA21" s="123">
        <f>IF(AZ21=1,G21,0)</f>
        <v>0</v>
      </c>
      <c r="BB21" s="123">
        <f>IF(AZ21=2,G21,0)</f>
        <v>0</v>
      </c>
      <c r="BC21" s="123">
        <f>IF(AZ21=3,G21,0)</f>
        <v>0</v>
      </c>
      <c r="BD21" s="123">
        <f>IF(AZ21=4,G21,0)</f>
        <v>0</v>
      </c>
      <c r="BE21" s="123">
        <f>IF(AZ21=5,G21,0)</f>
        <v>0</v>
      </c>
      <c r="CZ21" s="123">
        <v>0.38795</v>
      </c>
    </row>
    <row r="22" spans="1:57" ht="12.75">
      <c r="A22" s="163"/>
      <c r="B22" s="164" t="s">
        <v>66</v>
      </c>
      <c r="C22" s="165" t="str">
        <f>CONCATENATE(B20," ",C20)</f>
        <v>63 Podlahy a podlahové konstrukce</v>
      </c>
      <c r="D22" s="163"/>
      <c r="E22" s="166"/>
      <c r="F22" s="166"/>
      <c r="G22" s="167">
        <f>SUM(G20:G21)</f>
        <v>0</v>
      </c>
      <c r="O22" s="150">
        <v>4</v>
      </c>
      <c r="BA22" s="168">
        <f>SUM(BA20:BA21)</f>
        <v>0</v>
      </c>
      <c r="BB22" s="168">
        <f>SUM(BB20:BB21)</f>
        <v>0</v>
      </c>
      <c r="BC22" s="168">
        <f>SUM(BC20:BC21)</f>
        <v>0</v>
      </c>
      <c r="BD22" s="168">
        <f>SUM(BD20:BD21)</f>
        <v>0</v>
      </c>
      <c r="BE22" s="168">
        <f>SUM(BE20:BE21)</f>
        <v>0</v>
      </c>
    </row>
    <row r="23" spans="1:15" ht="12.75">
      <c r="A23" s="143" t="s">
        <v>65</v>
      </c>
      <c r="B23" s="144" t="s">
        <v>91</v>
      </c>
      <c r="C23" s="145" t="s">
        <v>92</v>
      </c>
      <c r="D23" s="146"/>
      <c r="E23" s="147"/>
      <c r="F23" s="147"/>
      <c r="G23" s="148"/>
      <c r="H23" s="149"/>
      <c r="I23" s="149"/>
      <c r="O23" s="150">
        <v>1</v>
      </c>
    </row>
    <row r="24" spans="1:104" ht="22.5">
      <c r="A24" s="151">
        <v>6</v>
      </c>
      <c r="B24" s="152" t="s">
        <v>93</v>
      </c>
      <c r="C24" s="153" t="s">
        <v>94</v>
      </c>
      <c r="D24" s="154" t="s">
        <v>95</v>
      </c>
      <c r="E24" s="155">
        <v>2.0966</v>
      </c>
      <c r="F24" s="155"/>
      <c r="G24" s="156">
        <f>E24*F24</f>
        <v>0</v>
      </c>
      <c r="O24" s="150">
        <v>2</v>
      </c>
      <c r="AA24" s="123">
        <v>12</v>
      </c>
      <c r="AB24" s="123">
        <v>0</v>
      </c>
      <c r="AC24" s="123">
        <v>6</v>
      </c>
      <c r="AZ24" s="123">
        <v>1</v>
      </c>
      <c r="BA24" s="123">
        <f>IF(AZ24=1,G24,0)</f>
        <v>0</v>
      </c>
      <c r="BB24" s="123">
        <f>IF(AZ24=2,G24,0)</f>
        <v>0</v>
      </c>
      <c r="BC24" s="123">
        <f>IF(AZ24=3,G24,0)</f>
        <v>0</v>
      </c>
      <c r="BD24" s="123">
        <f>IF(AZ24=4,G24,0)</f>
        <v>0</v>
      </c>
      <c r="BE24" s="123">
        <f>IF(AZ24=5,G24,0)</f>
        <v>0</v>
      </c>
      <c r="CZ24" s="123">
        <v>0</v>
      </c>
    </row>
    <row r="25" spans="1:15" ht="12.75">
      <c r="A25" s="157"/>
      <c r="B25" s="158"/>
      <c r="C25" s="220" t="s">
        <v>96</v>
      </c>
      <c r="D25" s="221"/>
      <c r="E25" s="159">
        <v>2.0966</v>
      </c>
      <c r="F25" s="160"/>
      <c r="G25" s="161"/>
      <c r="M25" s="162" t="s">
        <v>96</v>
      </c>
      <c r="O25" s="150"/>
    </row>
    <row r="26" spans="1:104" ht="22.5">
      <c r="A26" s="151">
        <v>7</v>
      </c>
      <c r="B26" s="152" t="s">
        <v>97</v>
      </c>
      <c r="C26" s="153" t="s">
        <v>98</v>
      </c>
      <c r="D26" s="154" t="s">
        <v>95</v>
      </c>
      <c r="E26" s="155">
        <v>2.0966</v>
      </c>
      <c r="F26" s="155"/>
      <c r="G26" s="156">
        <f>E26*F26</f>
        <v>0</v>
      </c>
      <c r="O26" s="150">
        <v>2</v>
      </c>
      <c r="AA26" s="123">
        <v>12</v>
      </c>
      <c r="AB26" s="123">
        <v>0</v>
      </c>
      <c r="AC26" s="123">
        <v>7</v>
      </c>
      <c r="AZ26" s="123">
        <v>1</v>
      </c>
      <c r="BA26" s="123">
        <f>IF(AZ26=1,G26,0)</f>
        <v>0</v>
      </c>
      <c r="BB26" s="123">
        <f>IF(AZ26=2,G26,0)</f>
        <v>0</v>
      </c>
      <c r="BC26" s="123">
        <f>IF(AZ26=3,G26,0)</f>
        <v>0</v>
      </c>
      <c r="BD26" s="123">
        <f>IF(AZ26=4,G26,0)</f>
        <v>0</v>
      </c>
      <c r="BE26" s="123">
        <f>IF(AZ26=5,G26,0)</f>
        <v>0</v>
      </c>
      <c r="CZ26" s="123">
        <v>0</v>
      </c>
    </row>
    <row r="27" spans="1:15" ht="12.75">
      <c r="A27" s="157"/>
      <c r="B27" s="158"/>
      <c r="C27" s="220" t="s">
        <v>96</v>
      </c>
      <c r="D27" s="221"/>
      <c r="E27" s="159">
        <v>2.0966</v>
      </c>
      <c r="F27" s="160"/>
      <c r="G27" s="161"/>
      <c r="M27" s="162" t="s">
        <v>96</v>
      </c>
      <c r="O27" s="150"/>
    </row>
    <row r="28" spans="1:104" ht="22.5">
      <c r="A28" s="151">
        <v>8</v>
      </c>
      <c r="B28" s="152" t="s">
        <v>99</v>
      </c>
      <c r="C28" s="153" t="s">
        <v>100</v>
      </c>
      <c r="D28" s="154" t="s">
        <v>73</v>
      </c>
      <c r="E28" s="155">
        <v>17.472</v>
      </c>
      <c r="F28" s="155"/>
      <c r="G28" s="156">
        <f>E28*F28</f>
        <v>0</v>
      </c>
      <c r="O28" s="150">
        <v>2</v>
      </c>
      <c r="AA28" s="123">
        <v>12</v>
      </c>
      <c r="AB28" s="123">
        <v>0</v>
      </c>
      <c r="AC28" s="123">
        <v>8</v>
      </c>
      <c r="AZ28" s="123">
        <v>1</v>
      </c>
      <c r="BA28" s="123">
        <f>IF(AZ28=1,G28,0)</f>
        <v>0</v>
      </c>
      <c r="BB28" s="123">
        <f>IF(AZ28=2,G28,0)</f>
        <v>0</v>
      </c>
      <c r="BC28" s="123">
        <f>IF(AZ28=3,G28,0)</f>
        <v>0</v>
      </c>
      <c r="BD28" s="123">
        <f>IF(AZ28=4,G28,0)</f>
        <v>0</v>
      </c>
      <c r="BE28" s="123">
        <f>IF(AZ28=5,G28,0)</f>
        <v>0</v>
      </c>
      <c r="CZ28" s="123">
        <v>0</v>
      </c>
    </row>
    <row r="29" spans="1:15" ht="12.75">
      <c r="A29" s="157"/>
      <c r="B29" s="158"/>
      <c r="C29" s="220" t="s">
        <v>101</v>
      </c>
      <c r="D29" s="221"/>
      <c r="E29" s="159">
        <v>17.472</v>
      </c>
      <c r="F29" s="160"/>
      <c r="G29" s="161"/>
      <c r="M29" s="162" t="s">
        <v>101</v>
      </c>
      <c r="O29" s="150"/>
    </row>
    <row r="30" spans="1:104" ht="12.75">
      <c r="A30" s="151">
        <v>9</v>
      </c>
      <c r="B30" s="152" t="s">
        <v>102</v>
      </c>
      <c r="C30" s="153" t="s">
        <v>103</v>
      </c>
      <c r="D30" s="154" t="s">
        <v>104</v>
      </c>
      <c r="E30" s="155">
        <v>2</v>
      </c>
      <c r="F30" s="155"/>
      <c r="G30" s="156">
        <f>E30*F30</f>
        <v>0</v>
      </c>
      <c r="O30" s="150">
        <v>2</v>
      </c>
      <c r="AA30" s="123">
        <v>12</v>
      </c>
      <c r="AB30" s="123">
        <v>0</v>
      </c>
      <c r="AC30" s="123">
        <v>9</v>
      </c>
      <c r="AZ30" s="123">
        <v>1</v>
      </c>
      <c r="BA30" s="123">
        <f>IF(AZ30=1,G30,0)</f>
        <v>0</v>
      </c>
      <c r="BB30" s="123">
        <f>IF(AZ30=2,G30,0)</f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0.00059</v>
      </c>
    </row>
    <row r="31" spans="1:104" ht="12.75">
      <c r="A31" s="151">
        <v>10</v>
      </c>
      <c r="B31" s="152" t="s">
        <v>105</v>
      </c>
      <c r="C31" s="153" t="s">
        <v>106</v>
      </c>
      <c r="D31" s="154" t="s">
        <v>73</v>
      </c>
      <c r="E31" s="155">
        <v>39.888</v>
      </c>
      <c r="F31" s="155"/>
      <c r="G31" s="156">
        <f>E31*F31</f>
        <v>0</v>
      </c>
      <c r="O31" s="150">
        <v>2</v>
      </c>
      <c r="AA31" s="123">
        <v>12</v>
      </c>
      <c r="AB31" s="123">
        <v>0</v>
      </c>
      <c r="AC31" s="123">
        <v>10</v>
      </c>
      <c r="AZ31" s="123">
        <v>1</v>
      </c>
      <c r="BA31" s="123">
        <f>IF(AZ31=1,G31,0)</f>
        <v>0</v>
      </c>
      <c r="BB31" s="123">
        <f>IF(AZ31=2,G31,0)</f>
        <v>0</v>
      </c>
      <c r="BC31" s="123">
        <f>IF(AZ31=3,G31,0)</f>
        <v>0</v>
      </c>
      <c r="BD31" s="123">
        <f>IF(AZ31=4,G31,0)</f>
        <v>0</v>
      </c>
      <c r="BE31" s="123">
        <f>IF(AZ31=5,G31,0)</f>
        <v>0</v>
      </c>
      <c r="CZ31" s="123">
        <v>0</v>
      </c>
    </row>
    <row r="32" spans="1:15" ht="12.75">
      <c r="A32" s="157"/>
      <c r="B32" s="158"/>
      <c r="C32" s="220" t="s">
        <v>107</v>
      </c>
      <c r="D32" s="221"/>
      <c r="E32" s="159">
        <v>14.928</v>
      </c>
      <c r="F32" s="160"/>
      <c r="G32" s="161"/>
      <c r="M32" s="162" t="s">
        <v>107</v>
      </c>
      <c r="O32" s="150"/>
    </row>
    <row r="33" spans="1:15" ht="12.75">
      <c r="A33" s="157"/>
      <c r="B33" s="158"/>
      <c r="C33" s="220" t="s">
        <v>108</v>
      </c>
      <c r="D33" s="221"/>
      <c r="E33" s="159">
        <v>24.96</v>
      </c>
      <c r="F33" s="160"/>
      <c r="G33" s="161"/>
      <c r="M33" s="162" t="s">
        <v>108</v>
      </c>
      <c r="O33" s="150"/>
    </row>
    <row r="34" spans="1:104" ht="12.75">
      <c r="A34" s="151">
        <v>11</v>
      </c>
      <c r="B34" s="152" t="s">
        <v>109</v>
      </c>
      <c r="C34" s="153" t="s">
        <v>110</v>
      </c>
      <c r="D34" s="154" t="s">
        <v>104</v>
      </c>
      <c r="E34" s="155">
        <v>9.6</v>
      </c>
      <c r="F34" s="155"/>
      <c r="G34" s="156">
        <f>E34*F34</f>
        <v>0</v>
      </c>
      <c r="O34" s="150">
        <v>2</v>
      </c>
      <c r="AA34" s="123">
        <v>12</v>
      </c>
      <c r="AB34" s="123">
        <v>0</v>
      </c>
      <c r="AC34" s="123">
        <v>11</v>
      </c>
      <c r="AZ34" s="123">
        <v>1</v>
      </c>
      <c r="BA34" s="123">
        <f>IF(AZ34=1,G34,0)</f>
        <v>0</v>
      </c>
      <c r="BB34" s="123">
        <f>IF(AZ34=2,G34,0)</f>
        <v>0</v>
      </c>
      <c r="BC34" s="123">
        <f>IF(AZ34=3,G34,0)</f>
        <v>0</v>
      </c>
      <c r="BD34" s="123">
        <f>IF(AZ34=4,G34,0)</f>
        <v>0</v>
      </c>
      <c r="BE34" s="123">
        <f>IF(AZ34=5,G34,0)</f>
        <v>0</v>
      </c>
      <c r="CZ34" s="123">
        <v>0.00049</v>
      </c>
    </row>
    <row r="35" spans="1:15" ht="12.75">
      <c r="A35" s="157"/>
      <c r="B35" s="158"/>
      <c r="C35" s="220" t="s">
        <v>111</v>
      </c>
      <c r="D35" s="221"/>
      <c r="E35" s="159">
        <v>9.6</v>
      </c>
      <c r="F35" s="160"/>
      <c r="G35" s="161"/>
      <c r="M35" s="162" t="s">
        <v>111</v>
      </c>
      <c r="O35" s="150"/>
    </row>
    <row r="36" spans="1:57" ht="12.75">
      <c r="A36" s="163"/>
      <c r="B36" s="164" t="s">
        <v>66</v>
      </c>
      <c r="C36" s="165" t="str">
        <f>CONCATENATE(B23," ",C23)</f>
        <v>96 Bourání konstrukcí</v>
      </c>
      <c r="D36" s="163"/>
      <c r="E36" s="166"/>
      <c r="F36" s="166"/>
      <c r="G36" s="167">
        <f>SUM(G23:G35)</f>
        <v>0</v>
      </c>
      <c r="O36" s="150">
        <v>4</v>
      </c>
      <c r="BA36" s="168">
        <f>SUM(BA23:BA35)</f>
        <v>0</v>
      </c>
      <c r="BB36" s="168">
        <f>SUM(BB23:BB35)</f>
        <v>0</v>
      </c>
      <c r="BC36" s="168">
        <f>SUM(BC23:BC35)</f>
        <v>0</v>
      </c>
      <c r="BD36" s="168">
        <f>SUM(BD23:BD35)</f>
        <v>0</v>
      </c>
      <c r="BE36" s="168">
        <f>SUM(BE23:BE35)</f>
        <v>0</v>
      </c>
    </row>
    <row r="37" spans="1:15" ht="12.75">
      <c r="A37" s="143" t="s">
        <v>65</v>
      </c>
      <c r="B37" s="144" t="s">
        <v>112</v>
      </c>
      <c r="C37" s="145" t="s">
        <v>113</v>
      </c>
      <c r="D37" s="146"/>
      <c r="E37" s="147"/>
      <c r="F37" s="147"/>
      <c r="G37" s="148"/>
      <c r="H37" s="149"/>
      <c r="I37" s="149"/>
      <c r="O37" s="150">
        <v>1</v>
      </c>
    </row>
    <row r="38" spans="1:104" ht="12.75">
      <c r="A38" s="151">
        <v>12</v>
      </c>
      <c r="B38" s="152" t="s">
        <v>114</v>
      </c>
      <c r="C38" s="153" t="s">
        <v>115</v>
      </c>
      <c r="D38" s="154" t="s">
        <v>116</v>
      </c>
      <c r="E38" s="155">
        <v>7.9211</v>
      </c>
      <c r="F38" s="155"/>
      <c r="G38" s="156">
        <f>E38*F38</f>
        <v>0</v>
      </c>
      <c r="O38" s="150">
        <v>2</v>
      </c>
      <c r="AA38" s="123">
        <v>12</v>
      </c>
      <c r="AB38" s="123">
        <v>0</v>
      </c>
      <c r="AC38" s="123">
        <v>12</v>
      </c>
      <c r="AZ38" s="123">
        <v>1</v>
      </c>
      <c r="BA38" s="123">
        <f>IF(AZ38=1,G38,0)</f>
        <v>0</v>
      </c>
      <c r="BB38" s="123">
        <f>IF(AZ38=2,G38,0)</f>
        <v>0</v>
      </c>
      <c r="BC38" s="123">
        <f>IF(AZ38=3,G38,0)</f>
        <v>0</v>
      </c>
      <c r="BD38" s="123">
        <f>IF(AZ38=4,G38,0)</f>
        <v>0</v>
      </c>
      <c r="BE38" s="123">
        <f>IF(AZ38=5,G38,0)</f>
        <v>0</v>
      </c>
      <c r="CZ38" s="123">
        <v>0</v>
      </c>
    </row>
    <row r="39" spans="1:104" ht="12.75">
      <c r="A39" s="151">
        <v>13</v>
      </c>
      <c r="B39" s="152" t="s">
        <v>117</v>
      </c>
      <c r="C39" s="153" t="s">
        <v>118</v>
      </c>
      <c r="D39" s="154" t="s">
        <v>116</v>
      </c>
      <c r="E39" s="155">
        <v>7.9211</v>
      </c>
      <c r="F39" s="155"/>
      <c r="G39" s="156">
        <f>E39*F39</f>
        <v>0</v>
      </c>
      <c r="O39" s="150">
        <v>2</v>
      </c>
      <c r="AA39" s="123">
        <v>12</v>
      </c>
      <c r="AB39" s="123">
        <v>0</v>
      </c>
      <c r="AC39" s="123">
        <v>13</v>
      </c>
      <c r="AZ39" s="123">
        <v>1</v>
      </c>
      <c r="BA39" s="123">
        <f>IF(AZ39=1,G39,0)</f>
        <v>0</v>
      </c>
      <c r="BB39" s="123">
        <f>IF(AZ39=2,G39,0)</f>
        <v>0</v>
      </c>
      <c r="BC39" s="123">
        <f>IF(AZ39=3,G39,0)</f>
        <v>0</v>
      </c>
      <c r="BD39" s="123">
        <f>IF(AZ39=4,G39,0)</f>
        <v>0</v>
      </c>
      <c r="BE39" s="123">
        <f>IF(AZ39=5,G39,0)</f>
        <v>0</v>
      </c>
      <c r="CZ39" s="123">
        <v>0</v>
      </c>
    </row>
    <row r="40" spans="1:104" ht="12.75">
      <c r="A40" s="151">
        <v>14</v>
      </c>
      <c r="B40" s="152" t="s">
        <v>119</v>
      </c>
      <c r="C40" s="153" t="s">
        <v>120</v>
      </c>
      <c r="D40" s="154" t="s">
        <v>121</v>
      </c>
      <c r="E40" s="155">
        <v>1</v>
      </c>
      <c r="F40" s="155"/>
      <c r="G40" s="156">
        <f>E40*F40</f>
        <v>0</v>
      </c>
      <c r="O40" s="150">
        <v>2</v>
      </c>
      <c r="AA40" s="123">
        <v>12</v>
      </c>
      <c r="AB40" s="123">
        <v>0</v>
      </c>
      <c r="AC40" s="123">
        <v>14</v>
      </c>
      <c r="AZ40" s="123">
        <v>1</v>
      </c>
      <c r="BA40" s="123">
        <f>IF(AZ40=1,G40,0)</f>
        <v>0</v>
      </c>
      <c r="BB40" s="123">
        <f>IF(AZ40=2,G40,0)</f>
        <v>0</v>
      </c>
      <c r="BC40" s="123">
        <f>IF(AZ40=3,G40,0)</f>
        <v>0</v>
      </c>
      <c r="BD40" s="123">
        <f>IF(AZ40=4,G40,0)</f>
        <v>0</v>
      </c>
      <c r="BE40" s="123">
        <f>IF(AZ40=5,G40,0)</f>
        <v>0</v>
      </c>
      <c r="CZ40" s="123">
        <v>0</v>
      </c>
    </row>
    <row r="41" spans="1:104" ht="12.75">
      <c r="A41" s="151">
        <v>15</v>
      </c>
      <c r="B41" s="152" t="s">
        <v>122</v>
      </c>
      <c r="C41" s="153" t="s">
        <v>123</v>
      </c>
      <c r="D41" s="154" t="s">
        <v>116</v>
      </c>
      <c r="E41" s="155">
        <v>5.2088</v>
      </c>
      <c r="F41" s="155"/>
      <c r="G41" s="156">
        <f>E41*F41</f>
        <v>0</v>
      </c>
      <c r="O41" s="150">
        <v>2</v>
      </c>
      <c r="AA41" s="123">
        <v>12</v>
      </c>
      <c r="AB41" s="123">
        <v>0</v>
      </c>
      <c r="AC41" s="123">
        <v>15</v>
      </c>
      <c r="AZ41" s="123">
        <v>1</v>
      </c>
      <c r="BA41" s="123">
        <f>IF(AZ41=1,G41,0)</f>
        <v>0</v>
      </c>
      <c r="BB41" s="123">
        <f>IF(AZ41=2,G41,0)</f>
        <v>0</v>
      </c>
      <c r="BC41" s="123">
        <f>IF(AZ41=3,G41,0)</f>
        <v>0</v>
      </c>
      <c r="BD41" s="123">
        <f>IF(AZ41=4,G41,0)</f>
        <v>0</v>
      </c>
      <c r="BE41" s="123">
        <f>IF(AZ41=5,G41,0)</f>
        <v>0</v>
      </c>
      <c r="CZ41" s="123">
        <v>0</v>
      </c>
    </row>
    <row r="42" spans="1:15" ht="12.75">
      <c r="A42" s="157"/>
      <c r="B42" s="158"/>
      <c r="C42" s="220" t="s">
        <v>124</v>
      </c>
      <c r="D42" s="221"/>
      <c r="E42" s="159">
        <v>5.2088</v>
      </c>
      <c r="F42" s="160"/>
      <c r="G42" s="161"/>
      <c r="M42" s="162" t="s">
        <v>124</v>
      </c>
      <c r="O42" s="150"/>
    </row>
    <row r="43" spans="1:104" ht="12.75">
      <c r="A43" s="151">
        <v>16</v>
      </c>
      <c r="B43" s="152" t="s">
        <v>125</v>
      </c>
      <c r="C43" s="153" t="s">
        <v>126</v>
      </c>
      <c r="D43" s="154" t="s">
        <v>116</v>
      </c>
      <c r="E43" s="155">
        <v>2.7124</v>
      </c>
      <c r="F43" s="155"/>
      <c r="G43" s="156">
        <f>E43*F43</f>
        <v>0</v>
      </c>
      <c r="O43" s="150">
        <v>2</v>
      </c>
      <c r="AA43" s="123">
        <v>12</v>
      </c>
      <c r="AB43" s="123">
        <v>0</v>
      </c>
      <c r="AC43" s="123">
        <v>16</v>
      </c>
      <c r="AZ43" s="123">
        <v>1</v>
      </c>
      <c r="BA43" s="123">
        <f>IF(AZ43=1,G43,0)</f>
        <v>0</v>
      </c>
      <c r="BB43" s="123">
        <f>IF(AZ43=2,G43,0)</f>
        <v>0</v>
      </c>
      <c r="BC43" s="123">
        <f>IF(AZ43=3,G43,0)</f>
        <v>0</v>
      </c>
      <c r="BD43" s="123">
        <f>IF(AZ43=4,G43,0)</f>
        <v>0</v>
      </c>
      <c r="BE43" s="123">
        <f>IF(AZ43=5,G43,0)</f>
        <v>0</v>
      </c>
      <c r="CZ43" s="123">
        <v>0</v>
      </c>
    </row>
    <row r="44" spans="1:57" ht="12.75">
      <c r="A44" s="163"/>
      <c r="B44" s="164" t="s">
        <v>66</v>
      </c>
      <c r="C44" s="165" t="str">
        <f>CONCATENATE(B37," ",C37)</f>
        <v>97 Pomocné práce</v>
      </c>
      <c r="D44" s="163"/>
      <c r="E44" s="166"/>
      <c r="F44" s="166"/>
      <c r="G44" s="167">
        <f>SUM(G37:G43)</f>
        <v>0</v>
      </c>
      <c r="O44" s="150">
        <v>4</v>
      </c>
      <c r="BA44" s="168">
        <f>SUM(BA37:BA43)</f>
        <v>0</v>
      </c>
      <c r="BB44" s="168">
        <f>SUM(BB37:BB43)</f>
        <v>0</v>
      </c>
      <c r="BC44" s="168">
        <f>SUM(BC37:BC43)</f>
        <v>0</v>
      </c>
      <c r="BD44" s="168">
        <f>SUM(BD37:BD43)</f>
        <v>0</v>
      </c>
      <c r="BE44" s="168">
        <f>SUM(BE37:BE43)</f>
        <v>0</v>
      </c>
    </row>
    <row r="45" spans="1:15" ht="12.75">
      <c r="A45" s="143" t="s">
        <v>65</v>
      </c>
      <c r="B45" s="144" t="s">
        <v>127</v>
      </c>
      <c r="C45" s="145" t="s">
        <v>128</v>
      </c>
      <c r="D45" s="146"/>
      <c r="E45" s="147"/>
      <c r="F45" s="147"/>
      <c r="G45" s="148"/>
      <c r="H45" s="149"/>
      <c r="I45" s="149"/>
      <c r="O45" s="150">
        <v>1</v>
      </c>
    </row>
    <row r="46" spans="1:104" ht="12.75">
      <c r="A46" s="151">
        <v>17</v>
      </c>
      <c r="B46" s="152" t="s">
        <v>129</v>
      </c>
      <c r="C46" s="153" t="s">
        <v>130</v>
      </c>
      <c r="D46" s="154" t="s">
        <v>116</v>
      </c>
      <c r="E46" s="155">
        <v>15.291</v>
      </c>
      <c r="F46" s="155"/>
      <c r="G46" s="156">
        <f>E46*F46</f>
        <v>0</v>
      </c>
      <c r="O46" s="150">
        <v>2</v>
      </c>
      <c r="AA46" s="123">
        <v>12</v>
      </c>
      <c r="AB46" s="123">
        <v>0</v>
      </c>
      <c r="AC46" s="123">
        <v>17</v>
      </c>
      <c r="AZ46" s="123">
        <v>1</v>
      </c>
      <c r="BA46" s="123">
        <f>IF(AZ46=1,G46,0)</f>
        <v>0</v>
      </c>
      <c r="BB46" s="123">
        <f>IF(AZ46=2,G46,0)</f>
        <v>0</v>
      </c>
      <c r="BC46" s="123">
        <f>IF(AZ46=3,G46,0)</f>
        <v>0</v>
      </c>
      <c r="BD46" s="123">
        <f>IF(AZ46=4,G46,0)</f>
        <v>0</v>
      </c>
      <c r="BE46" s="123">
        <f>IF(AZ46=5,G46,0)</f>
        <v>0</v>
      </c>
      <c r="CZ46" s="123">
        <v>0</v>
      </c>
    </row>
    <row r="47" spans="1:15" ht="12.75">
      <c r="A47" s="157"/>
      <c r="B47" s="158"/>
      <c r="C47" s="220" t="s">
        <v>131</v>
      </c>
      <c r="D47" s="221"/>
      <c r="E47" s="159">
        <v>15.291</v>
      </c>
      <c r="F47" s="160"/>
      <c r="G47" s="161"/>
      <c r="M47" s="162" t="s">
        <v>131</v>
      </c>
      <c r="O47" s="150"/>
    </row>
    <row r="48" spans="1:57" ht="12.75">
      <c r="A48" s="163"/>
      <c r="B48" s="164" t="s">
        <v>66</v>
      </c>
      <c r="C48" s="165" t="str">
        <f>CONCATENATE(B45," ",C45)</f>
        <v>99 Staveništní přesun hmot</v>
      </c>
      <c r="D48" s="163"/>
      <c r="E48" s="166"/>
      <c r="F48" s="166"/>
      <c r="G48" s="167">
        <f>SUM(G45:G47)</f>
        <v>0</v>
      </c>
      <c r="O48" s="150">
        <v>4</v>
      </c>
      <c r="BA48" s="168">
        <f>SUM(BA45:BA47)</f>
        <v>0</v>
      </c>
      <c r="BB48" s="168">
        <f>SUM(BB45:BB47)</f>
        <v>0</v>
      </c>
      <c r="BC48" s="168">
        <f>SUM(BC45:BC47)</f>
        <v>0</v>
      </c>
      <c r="BD48" s="168">
        <f>SUM(BD45:BD47)</f>
        <v>0</v>
      </c>
      <c r="BE48" s="168">
        <f>SUM(BE45:BE47)</f>
        <v>0</v>
      </c>
    </row>
    <row r="49" spans="1:15" ht="12.75">
      <c r="A49" s="143" t="s">
        <v>65</v>
      </c>
      <c r="B49" s="144" t="s">
        <v>132</v>
      </c>
      <c r="C49" s="145" t="s">
        <v>133</v>
      </c>
      <c r="D49" s="146"/>
      <c r="E49" s="147"/>
      <c r="F49" s="147"/>
      <c r="G49" s="148"/>
      <c r="H49" s="149"/>
      <c r="I49" s="149"/>
      <c r="O49" s="150">
        <v>1</v>
      </c>
    </row>
    <row r="50" spans="1:104" ht="12.75">
      <c r="A50" s="151">
        <v>18</v>
      </c>
      <c r="B50" s="152" t="s">
        <v>134</v>
      </c>
      <c r="C50" s="153" t="s">
        <v>135</v>
      </c>
      <c r="D50" s="154" t="s">
        <v>73</v>
      </c>
      <c r="E50" s="155">
        <v>17.472</v>
      </c>
      <c r="F50" s="155"/>
      <c r="G50" s="156">
        <f>E50*F50</f>
        <v>0</v>
      </c>
      <c r="O50" s="150">
        <v>2</v>
      </c>
      <c r="AA50" s="123">
        <v>12</v>
      </c>
      <c r="AB50" s="123">
        <v>0</v>
      </c>
      <c r="AC50" s="123">
        <v>18</v>
      </c>
      <c r="AZ50" s="123">
        <v>2</v>
      </c>
      <c r="BA50" s="123">
        <f>IF(AZ50=1,G50,0)</f>
        <v>0</v>
      </c>
      <c r="BB50" s="123">
        <f>IF(AZ50=2,G50,0)</f>
        <v>0</v>
      </c>
      <c r="BC50" s="123">
        <f>IF(AZ50=3,G50,0)</f>
        <v>0</v>
      </c>
      <c r="BD50" s="123">
        <f>IF(AZ50=4,G50,0)</f>
        <v>0</v>
      </c>
      <c r="BE50" s="123">
        <f>IF(AZ50=5,G50,0)</f>
        <v>0</v>
      </c>
      <c r="CZ50" s="123">
        <v>0</v>
      </c>
    </row>
    <row r="51" spans="1:15" ht="12.75">
      <c r="A51" s="157"/>
      <c r="B51" s="158"/>
      <c r="C51" s="220" t="s">
        <v>101</v>
      </c>
      <c r="D51" s="221"/>
      <c r="E51" s="159">
        <v>17.472</v>
      </c>
      <c r="F51" s="160"/>
      <c r="G51" s="161"/>
      <c r="M51" s="162" t="s">
        <v>101</v>
      </c>
      <c r="O51" s="150"/>
    </row>
    <row r="52" spans="1:104" ht="12.75">
      <c r="A52" s="151">
        <v>19</v>
      </c>
      <c r="B52" s="152" t="s">
        <v>136</v>
      </c>
      <c r="C52" s="153" t="s">
        <v>137</v>
      </c>
      <c r="D52" s="154" t="s">
        <v>116</v>
      </c>
      <c r="E52" s="155">
        <v>0.1702</v>
      </c>
      <c r="F52" s="155"/>
      <c r="G52" s="156">
        <f>E52*F52</f>
        <v>0</v>
      </c>
      <c r="O52" s="150">
        <v>2</v>
      </c>
      <c r="AA52" s="123">
        <v>12</v>
      </c>
      <c r="AB52" s="123">
        <v>0</v>
      </c>
      <c r="AC52" s="123">
        <v>19</v>
      </c>
      <c r="AZ52" s="123">
        <v>2</v>
      </c>
      <c r="BA52" s="123">
        <f>IF(AZ52=1,G52,0)</f>
        <v>0</v>
      </c>
      <c r="BB52" s="123">
        <f>IF(AZ52=2,G52,0)</f>
        <v>0</v>
      </c>
      <c r="BC52" s="123">
        <f>IF(AZ52=3,G52,0)</f>
        <v>0</v>
      </c>
      <c r="BD52" s="123">
        <f>IF(AZ52=4,G52,0)</f>
        <v>0</v>
      </c>
      <c r="BE52" s="123">
        <f>IF(AZ52=5,G52,0)</f>
        <v>0</v>
      </c>
      <c r="CZ52" s="123">
        <v>0</v>
      </c>
    </row>
    <row r="53" spans="1:57" ht="12.75">
      <c r="A53" s="163"/>
      <c r="B53" s="164" t="s">
        <v>66</v>
      </c>
      <c r="C53" s="165" t="str">
        <f>CONCATENATE(B49," ",C49)</f>
        <v>711 Izolace proti vodě</v>
      </c>
      <c r="D53" s="163"/>
      <c r="E53" s="166"/>
      <c r="F53" s="166"/>
      <c r="G53" s="167">
        <f>SUM(G49:G52)</f>
        <v>0</v>
      </c>
      <c r="O53" s="150">
        <v>4</v>
      </c>
      <c r="BA53" s="168">
        <f>SUM(BA49:BA52)</f>
        <v>0</v>
      </c>
      <c r="BB53" s="168">
        <f>SUM(BB49:BB52)</f>
        <v>0</v>
      </c>
      <c r="BC53" s="168">
        <f>SUM(BC49:BC52)</f>
        <v>0</v>
      </c>
      <c r="BD53" s="168">
        <f>SUM(BD49:BD52)</f>
        <v>0</v>
      </c>
      <c r="BE53" s="168">
        <f>SUM(BE49:BE52)</f>
        <v>0</v>
      </c>
    </row>
    <row r="54" spans="1:15" ht="12.75">
      <c r="A54" s="143" t="s">
        <v>65</v>
      </c>
      <c r="B54" s="144" t="s">
        <v>138</v>
      </c>
      <c r="C54" s="145" t="s">
        <v>139</v>
      </c>
      <c r="D54" s="146"/>
      <c r="E54" s="147"/>
      <c r="F54" s="147"/>
      <c r="G54" s="148"/>
      <c r="H54" s="149"/>
      <c r="I54" s="149"/>
      <c r="O54" s="150">
        <v>1</v>
      </c>
    </row>
    <row r="55" spans="1:104" ht="12.75">
      <c r="A55" s="151">
        <v>20</v>
      </c>
      <c r="B55" s="152" t="s">
        <v>140</v>
      </c>
      <c r="C55" s="153" t="s">
        <v>141</v>
      </c>
      <c r="D55" s="154" t="s">
        <v>104</v>
      </c>
      <c r="E55" s="155">
        <v>2</v>
      </c>
      <c r="F55" s="155"/>
      <c r="G55" s="156">
        <f>E55*F55</f>
        <v>0</v>
      </c>
      <c r="O55" s="150">
        <v>2</v>
      </c>
      <c r="AA55" s="123">
        <v>12</v>
      </c>
      <c r="AB55" s="123">
        <v>0</v>
      </c>
      <c r="AC55" s="123">
        <v>20</v>
      </c>
      <c r="AZ55" s="123">
        <v>2</v>
      </c>
      <c r="BA55" s="123">
        <f>IF(AZ55=1,G55,0)</f>
        <v>0</v>
      </c>
      <c r="BB55" s="123">
        <f>IF(AZ55=2,G55,0)</f>
        <v>0</v>
      </c>
      <c r="BC55" s="123">
        <f>IF(AZ55=3,G55,0)</f>
        <v>0</v>
      </c>
      <c r="BD55" s="123">
        <f>IF(AZ55=4,G55,0)</f>
        <v>0</v>
      </c>
      <c r="BE55" s="123">
        <f>IF(AZ55=5,G55,0)</f>
        <v>0</v>
      </c>
      <c r="CZ55" s="123">
        <v>0</v>
      </c>
    </row>
    <row r="56" spans="1:104" ht="12.75">
      <c r="A56" s="151">
        <v>21</v>
      </c>
      <c r="B56" s="152" t="s">
        <v>142</v>
      </c>
      <c r="C56" s="153" t="s">
        <v>143</v>
      </c>
      <c r="D56" s="154" t="s">
        <v>121</v>
      </c>
      <c r="E56" s="155">
        <v>4</v>
      </c>
      <c r="F56" s="155"/>
      <c r="G56" s="156">
        <f>E56*F56</f>
        <v>0</v>
      </c>
      <c r="O56" s="150">
        <v>2</v>
      </c>
      <c r="AA56" s="123">
        <v>12</v>
      </c>
      <c r="AB56" s="123">
        <v>0</v>
      </c>
      <c r="AC56" s="123">
        <v>21</v>
      </c>
      <c r="AZ56" s="123">
        <v>2</v>
      </c>
      <c r="BA56" s="123">
        <f>IF(AZ56=1,G56,0)</f>
        <v>0</v>
      </c>
      <c r="BB56" s="123">
        <f>IF(AZ56=2,G56,0)</f>
        <v>0</v>
      </c>
      <c r="BC56" s="123">
        <f>IF(AZ56=3,G56,0)</f>
        <v>0</v>
      </c>
      <c r="BD56" s="123">
        <f>IF(AZ56=4,G56,0)</f>
        <v>0</v>
      </c>
      <c r="BE56" s="123">
        <f>IF(AZ56=5,G56,0)</f>
        <v>0</v>
      </c>
      <c r="CZ56" s="123">
        <v>0</v>
      </c>
    </row>
    <row r="57" spans="1:104" ht="12.75">
      <c r="A57" s="151">
        <v>22</v>
      </c>
      <c r="B57" s="152" t="s">
        <v>144</v>
      </c>
      <c r="C57" s="153" t="s">
        <v>145</v>
      </c>
      <c r="D57" s="154" t="s">
        <v>121</v>
      </c>
      <c r="E57" s="155">
        <v>4</v>
      </c>
      <c r="F57" s="155"/>
      <c r="G57" s="156">
        <f>E57*F57</f>
        <v>0</v>
      </c>
      <c r="O57" s="150">
        <v>2</v>
      </c>
      <c r="AA57" s="123">
        <v>12</v>
      </c>
      <c r="AB57" s="123">
        <v>0</v>
      </c>
      <c r="AC57" s="123">
        <v>22</v>
      </c>
      <c r="AZ57" s="123">
        <v>2</v>
      </c>
      <c r="BA57" s="123">
        <f>IF(AZ57=1,G57,0)</f>
        <v>0</v>
      </c>
      <c r="BB57" s="123">
        <f>IF(AZ57=2,G57,0)</f>
        <v>0</v>
      </c>
      <c r="BC57" s="123">
        <f>IF(AZ57=3,G57,0)</f>
        <v>0</v>
      </c>
      <c r="BD57" s="123">
        <f>IF(AZ57=4,G57,0)</f>
        <v>0</v>
      </c>
      <c r="BE57" s="123">
        <f>IF(AZ57=5,G57,0)</f>
        <v>0</v>
      </c>
      <c r="CZ57" s="123">
        <v>0.08789</v>
      </c>
    </row>
    <row r="58" spans="1:104" ht="22.5">
      <c r="A58" s="151">
        <v>23</v>
      </c>
      <c r="B58" s="152" t="s">
        <v>146</v>
      </c>
      <c r="C58" s="153" t="s">
        <v>147</v>
      </c>
      <c r="D58" s="154" t="s">
        <v>121</v>
      </c>
      <c r="E58" s="155">
        <v>4</v>
      </c>
      <c r="F58" s="155"/>
      <c r="G58" s="156">
        <f>E58*F58</f>
        <v>0</v>
      </c>
      <c r="O58" s="150">
        <v>2</v>
      </c>
      <c r="AA58" s="123">
        <v>12</v>
      </c>
      <c r="AB58" s="123">
        <v>0</v>
      </c>
      <c r="AC58" s="123">
        <v>23</v>
      </c>
      <c r="AZ58" s="123">
        <v>2</v>
      </c>
      <c r="BA58" s="123">
        <f>IF(AZ58=1,G58,0)</f>
        <v>0</v>
      </c>
      <c r="BB58" s="123">
        <f>IF(AZ58=2,G58,0)</f>
        <v>0</v>
      </c>
      <c r="BC58" s="123">
        <f>IF(AZ58=3,G58,0)</f>
        <v>0</v>
      </c>
      <c r="BD58" s="123">
        <f>IF(AZ58=4,G58,0)</f>
        <v>0</v>
      </c>
      <c r="BE58" s="123">
        <f>IF(AZ58=5,G58,0)</f>
        <v>0</v>
      </c>
      <c r="CZ58" s="123">
        <v>0.00118</v>
      </c>
    </row>
    <row r="59" spans="1:104" ht="12.75">
      <c r="A59" s="151">
        <v>24</v>
      </c>
      <c r="B59" s="152" t="s">
        <v>148</v>
      </c>
      <c r="C59" s="153" t="s">
        <v>149</v>
      </c>
      <c r="D59" s="154" t="s">
        <v>116</v>
      </c>
      <c r="E59" s="155">
        <v>0.4287</v>
      </c>
      <c r="F59" s="155"/>
      <c r="G59" s="156">
        <f>E59*F59</f>
        <v>0</v>
      </c>
      <c r="O59" s="150">
        <v>2</v>
      </c>
      <c r="AA59" s="123">
        <v>12</v>
      </c>
      <c r="AB59" s="123">
        <v>0</v>
      </c>
      <c r="AC59" s="123">
        <v>24</v>
      </c>
      <c r="AZ59" s="123">
        <v>2</v>
      </c>
      <c r="BA59" s="123">
        <f>IF(AZ59=1,G59,0)</f>
        <v>0</v>
      </c>
      <c r="BB59" s="123">
        <f>IF(AZ59=2,G59,0)</f>
        <v>0</v>
      </c>
      <c r="BC59" s="123">
        <f>IF(AZ59=3,G59,0)</f>
        <v>0</v>
      </c>
      <c r="BD59" s="123">
        <f>IF(AZ59=4,G59,0)</f>
        <v>0</v>
      </c>
      <c r="BE59" s="123">
        <f>IF(AZ59=5,G59,0)</f>
        <v>0</v>
      </c>
      <c r="CZ59" s="123">
        <v>0</v>
      </c>
    </row>
    <row r="60" spans="1:15" ht="12.75">
      <c r="A60" s="157"/>
      <c r="B60" s="158"/>
      <c r="C60" s="220" t="s">
        <v>150</v>
      </c>
      <c r="D60" s="221"/>
      <c r="E60" s="159">
        <v>0.4287</v>
      </c>
      <c r="F60" s="160"/>
      <c r="G60" s="161"/>
      <c r="M60" s="162" t="s">
        <v>150</v>
      </c>
      <c r="O60" s="150"/>
    </row>
    <row r="61" spans="1:57" ht="12.75">
      <c r="A61" s="163"/>
      <c r="B61" s="164" t="s">
        <v>66</v>
      </c>
      <c r="C61" s="165" t="str">
        <f>CONCATENATE(B54," ",C54)</f>
        <v>721 Vnitřní kanalizace</v>
      </c>
      <c r="D61" s="163"/>
      <c r="E61" s="166"/>
      <c r="F61" s="166"/>
      <c r="G61" s="167">
        <f>SUM(G54:G60)</f>
        <v>0</v>
      </c>
      <c r="O61" s="150">
        <v>4</v>
      </c>
      <c r="BA61" s="168">
        <f>SUM(BA54:BA60)</f>
        <v>0</v>
      </c>
      <c r="BB61" s="168">
        <f>SUM(BB54:BB60)</f>
        <v>0</v>
      </c>
      <c r="BC61" s="168">
        <f>SUM(BC54:BC60)</f>
        <v>0</v>
      </c>
      <c r="BD61" s="168">
        <f>SUM(BD54:BD60)</f>
        <v>0</v>
      </c>
      <c r="BE61" s="168">
        <f>SUM(BE54:BE60)</f>
        <v>0</v>
      </c>
    </row>
    <row r="62" spans="1:15" ht="12.75">
      <c r="A62" s="143" t="s">
        <v>65</v>
      </c>
      <c r="B62" s="144" t="s">
        <v>151</v>
      </c>
      <c r="C62" s="145" t="s">
        <v>152</v>
      </c>
      <c r="D62" s="146"/>
      <c r="E62" s="147"/>
      <c r="F62" s="147"/>
      <c r="G62" s="148"/>
      <c r="H62" s="149"/>
      <c r="I62" s="149"/>
      <c r="O62" s="150">
        <v>1</v>
      </c>
    </row>
    <row r="63" spans="1:104" ht="12.75">
      <c r="A63" s="151">
        <v>25</v>
      </c>
      <c r="B63" s="152" t="s">
        <v>153</v>
      </c>
      <c r="C63" s="153" t="s">
        <v>154</v>
      </c>
      <c r="D63" s="154" t="s">
        <v>104</v>
      </c>
      <c r="E63" s="155">
        <v>9.6</v>
      </c>
      <c r="F63" s="155"/>
      <c r="G63" s="156">
        <f>E63*F63</f>
        <v>0</v>
      </c>
      <c r="O63" s="150">
        <v>2</v>
      </c>
      <c r="AA63" s="123">
        <v>12</v>
      </c>
      <c r="AB63" s="123">
        <v>0</v>
      </c>
      <c r="AC63" s="123">
        <v>25</v>
      </c>
      <c r="AZ63" s="123">
        <v>2</v>
      </c>
      <c r="BA63" s="123">
        <f>IF(AZ63=1,G63,0)</f>
        <v>0</v>
      </c>
      <c r="BB63" s="123">
        <f>IF(AZ63=2,G63,0)</f>
        <v>0</v>
      </c>
      <c r="BC63" s="123">
        <f>IF(AZ63=3,G63,0)</f>
        <v>0</v>
      </c>
      <c r="BD63" s="123">
        <f>IF(AZ63=4,G63,0)</f>
        <v>0</v>
      </c>
      <c r="BE63" s="123">
        <f>IF(AZ63=5,G63,0)</f>
        <v>0</v>
      </c>
      <c r="CZ63" s="123">
        <v>0.00398</v>
      </c>
    </row>
    <row r="64" spans="1:15" ht="12.75">
      <c r="A64" s="157"/>
      <c r="B64" s="158"/>
      <c r="C64" s="220" t="s">
        <v>111</v>
      </c>
      <c r="D64" s="221"/>
      <c r="E64" s="159">
        <v>9.6</v>
      </c>
      <c r="F64" s="160"/>
      <c r="G64" s="161"/>
      <c r="M64" s="162" t="s">
        <v>111</v>
      </c>
      <c r="O64" s="150"/>
    </row>
    <row r="65" spans="1:104" ht="22.5">
      <c r="A65" s="151">
        <v>26</v>
      </c>
      <c r="B65" s="152" t="s">
        <v>155</v>
      </c>
      <c r="C65" s="153" t="s">
        <v>156</v>
      </c>
      <c r="D65" s="154" t="s">
        <v>104</v>
      </c>
      <c r="E65" s="155">
        <v>9.6</v>
      </c>
      <c r="F65" s="155"/>
      <c r="G65" s="156">
        <f aca="true" t="shared" si="0" ref="G65:G70">E65*F65</f>
        <v>0</v>
      </c>
      <c r="O65" s="150">
        <v>2</v>
      </c>
      <c r="AA65" s="123">
        <v>12</v>
      </c>
      <c r="AB65" s="123">
        <v>0</v>
      </c>
      <c r="AC65" s="123">
        <v>26</v>
      </c>
      <c r="AZ65" s="123">
        <v>2</v>
      </c>
      <c r="BA65" s="123">
        <f aca="true" t="shared" si="1" ref="BA65:BA70">IF(AZ65=1,G65,0)</f>
        <v>0</v>
      </c>
      <c r="BB65" s="123">
        <f aca="true" t="shared" si="2" ref="BB65:BB70">IF(AZ65=2,G65,0)</f>
        <v>0</v>
      </c>
      <c r="BC65" s="123">
        <f aca="true" t="shared" si="3" ref="BC65:BC70">IF(AZ65=3,G65,0)</f>
        <v>0</v>
      </c>
      <c r="BD65" s="123">
        <f aca="true" t="shared" si="4" ref="BD65:BD70">IF(AZ65=4,G65,0)</f>
        <v>0</v>
      </c>
      <c r="BE65" s="123">
        <f aca="true" t="shared" si="5" ref="BE65:BE70">IF(AZ65=5,G65,0)</f>
        <v>0</v>
      </c>
      <c r="CZ65" s="123">
        <v>6E-05</v>
      </c>
    </row>
    <row r="66" spans="1:104" ht="12.75">
      <c r="A66" s="151">
        <v>27</v>
      </c>
      <c r="B66" s="152" t="s">
        <v>157</v>
      </c>
      <c r="C66" s="153" t="s">
        <v>158</v>
      </c>
      <c r="D66" s="154" t="s">
        <v>121</v>
      </c>
      <c r="E66" s="155">
        <v>8</v>
      </c>
      <c r="F66" s="155"/>
      <c r="G66" s="156">
        <f t="shared" si="0"/>
        <v>0</v>
      </c>
      <c r="O66" s="150">
        <v>2</v>
      </c>
      <c r="AA66" s="123">
        <v>12</v>
      </c>
      <c r="AB66" s="123">
        <v>0</v>
      </c>
      <c r="AC66" s="123">
        <v>27</v>
      </c>
      <c r="AZ66" s="123">
        <v>2</v>
      </c>
      <c r="BA66" s="123">
        <f t="shared" si="1"/>
        <v>0</v>
      </c>
      <c r="BB66" s="123">
        <f t="shared" si="2"/>
        <v>0</v>
      </c>
      <c r="BC66" s="123">
        <f t="shared" si="3"/>
        <v>0</v>
      </c>
      <c r="BD66" s="123">
        <f t="shared" si="4"/>
        <v>0</v>
      </c>
      <c r="BE66" s="123">
        <f t="shared" si="5"/>
        <v>0</v>
      </c>
      <c r="CZ66" s="123">
        <v>0.00013</v>
      </c>
    </row>
    <row r="67" spans="1:104" ht="12.75">
      <c r="A67" s="151">
        <v>28</v>
      </c>
      <c r="B67" s="152" t="s">
        <v>159</v>
      </c>
      <c r="C67" s="153" t="s">
        <v>160</v>
      </c>
      <c r="D67" s="154" t="s">
        <v>121</v>
      </c>
      <c r="E67" s="155">
        <v>8</v>
      </c>
      <c r="F67" s="155"/>
      <c r="G67" s="156">
        <f t="shared" si="0"/>
        <v>0</v>
      </c>
      <c r="O67" s="150">
        <v>2</v>
      </c>
      <c r="AA67" s="123">
        <v>12</v>
      </c>
      <c r="AB67" s="123">
        <v>1</v>
      </c>
      <c r="AC67" s="123">
        <v>28</v>
      </c>
      <c r="AZ67" s="123">
        <v>2</v>
      </c>
      <c r="BA67" s="123">
        <f t="shared" si="1"/>
        <v>0</v>
      </c>
      <c r="BB67" s="123">
        <f t="shared" si="2"/>
        <v>0</v>
      </c>
      <c r="BC67" s="123">
        <f t="shared" si="3"/>
        <v>0</v>
      </c>
      <c r="BD67" s="123">
        <f t="shared" si="4"/>
        <v>0</v>
      </c>
      <c r="BE67" s="123">
        <f t="shared" si="5"/>
        <v>0</v>
      </c>
      <c r="CZ67" s="123">
        <v>0</v>
      </c>
    </row>
    <row r="68" spans="1:104" ht="12.75">
      <c r="A68" s="151">
        <v>29</v>
      </c>
      <c r="B68" s="152" t="s">
        <v>161</v>
      </c>
      <c r="C68" s="153" t="s">
        <v>162</v>
      </c>
      <c r="D68" s="154" t="s">
        <v>121</v>
      </c>
      <c r="E68" s="155">
        <v>8</v>
      </c>
      <c r="F68" s="155"/>
      <c r="G68" s="156">
        <f t="shared" si="0"/>
        <v>0</v>
      </c>
      <c r="O68" s="150">
        <v>2</v>
      </c>
      <c r="AA68" s="123">
        <v>12</v>
      </c>
      <c r="AB68" s="123">
        <v>1</v>
      </c>
      <c r="AC68" s="123">
        <v>29</v>
      </c>
      <c r="AZ68" s="123">
        <v>2</v>
      </c>
      <c r="BA68" s="123">
        <f t="shared" si="1"/>
        <v>0</v>
      </c>
      <c r="BB68" s="123">
        <f t="shared" si="2"/>
        <v>0</v>
      </c>
      <c r="BC68" s="123">
        <f t="shared" si="3"/>
        <v>0</v>
      </c>
      <c r="BD68" s="123">
        <f t="shared" si="4"/>
        <v>0</v>
      </c>
      <c r="BE68" s="123">
        <f t="shared" si="5"/>
        <v>0</v>
      </c>
      <c r="CZ68" s="123">
        <v>0.0014</v>
      </c>
    </row>
    <row r="69" spans="1:104" ht="12.75">
      <c r="A69" s="151">
        <v>30</v>
      </c>
      <c r="B69" s="152" t="s">
        <v>163</v>
      </c>
      <c r="C69" s="153" t="s">
        <v>164</v>
      </c>
      <c r="D69" s="154" t="s">
        <v>121</v>
      </c>
      <c r="E69" s="155">
        <v>4</v>
      </c>
      <c r="F69" s="155"/>
      <c r="G69" s="156">
        <f t="shared" si="0"/>
        <v>0</v>
      </c>
      <c r="O69" s="150">
        <v>2</v>
      </c>
      <c r="AA69" s="123">
        <v>12</v>
      </c>
      <c r="AB69" s="123">
        <v>1</v>
      </c>
      <c r="AC69" s="123">
        <v>30</v>
      </c>
      <c r="AZ69" s="123">
        <v>2</v>
      </c>
      <c r="BA69" s="123">
        <f t="shared" si="1"/>
        <v>0</v>
      </c>
      <c r="BB69" s="123">
        <f t="shared" si="2"/>
        <v>0</v>
      </c>
      <c r="BC69" s="123">
        <f t="shared" si="3"/>
        <v>0</v>
      </c>
      <c r="BD69" s="123">
        <f t="shared" si="4"/>
        <v>0</v>
      </c>
      <c r="BE69" s="123">
        <f t="shared" si="5"/>
        <v>0</v>
      </c>
      <c r="CZ69" s="123">
        <v>0.0073</v>
      </c>
    </row>
    <row r="70" spans="1:104" ht="12.75">
      <c r="A70" s="151">
        <v>31</v>
      </c>
      <c r="B70" s="152" t="s">
        <v>165</v>
      </c>
      <c r="C70" s="153" t="s">
        <v>166</v>
      </c>
      <c r="D70" s="154" t="s">
        <v>116</v>
      </c>
      <c r="E70" s="155">
        <v>0.0802</v>
      </c>
      <c r="F70" s="155"/>
      <c r="G70" s="156">
        <f t="shared" si="0"/>
        <v>0</v>
      </c>
      <c r="O70" s="150">
        <v>2</v>
      </c>
      <c r="AA70" s="123">
        <v>12</v>
      </c>
      <c r="AB70" s="123">
        <v>0</v>
      </c>
      <c r="AC70" s="123">
        <v>31</v>
      </c>
      <c r="AZ70" s="123">
        <v>2</v>
      </c>
      <c r="BA70" s="123">
        <f t="shared" si="1"/>
        <v>0</v>
      </c>
      <c r="BB70" s="123">
        <f t="shared" si="2"/>
        <v>0</v>
      </c>
      <c r="BC70" s="123">
        <f t="shared" si="3"/>
        <v>0</v>
      </c>
      <c r="BD70" s="123">
        <f t="shared" si="4"/>
        <v>0</v>
      </c>
      <c r="BE70" s="123">
        <f t="shared" si="5"/>
        <v>0</v>
      </c>
      <c r="CZ70" s="123">
        <v>0</v>
      </c>
    </row>
    <row r="71" spans="1:57" ht="12.75">
      <c r="A71" s="163"/>
      <c r="B71" s="164" t="s">
        <v>66</v>
      </c>
      <c r="C71" s="165" t="str">
        <f>CONCATENATE(B62," ",C62)</f>
        <v>722 Vnitřní vodovod</v>
      </c>
      <c r="D71" s="163"/>
      <c r="E71" s="166"/>
      <c r="F71" s="166"/>
      <c r="G71" s="167">
        <f>SUM(G62:G70)</f>
        <v>0</v>
      </c>
      <c r="O71" s="150">
        <v>4</v>
      </c>
      <c r="BA71" s="168">
        <f>SUM(BA62:BA70)</f>
        <v>0</v>
      </c>
      <c r="BB71" s="168">
        <f>SUM(BB62:BB70)</f>
        <v>0</v>
      </c>
      <c r="BC71" s="168">
        <f>SUM(BC62:BC70)</f>
        <v>0</v>
      </c>
      <c r="BD71" s="168">
        <f>SUM(BD62:BD70)</f>
        <v>0</v>
      </c>
      <c r="BE71" s="168">
        <f>SUM(BE62:BE70)</f>
        <v>0</v>
      </c>
    </row>
    <row r="72" spans="1:15" ht="12.75">
      <c r="A72" s="143" t="s">
        <v>65</v>
      </c>
      <c r="B72" s="144" t="s">
        <v>167</v>
      </c>
      <c r="C72" s="145" t="s">
        <v>168</v>
      </c>
      <c r="D72" s="146"/>
      <c r="E72" s="147"/>
      <c r="F72" s="147"/>
      <c r="G72" s="148"/>
      <c r="H72" s="149"/>
      <c r="I72" s="149"/>
      <c r="O72" s="150">
        <v>1</v>
      </c>
    </row>
    <row r="73" spans="1:104" ht="22.5">
      <c r="A73" s="151">
        <v>32</v>
      </c>
      <c r="B73" s="152" t="s">
        <v>169</v>
      </c>
      <c r="C73" s="153" t="s">
        <v>170</v>
      </c>
      <c r="D73" s="154" t="s">
        <v>171</v>
      </c>
      <c r="E73" s="155">
        <v>2</v>
      </c>
      <c r="F73" s="155"/>
      <c r="G73" s="156">
        <f aca="true" t="shared" si="6" ref="G73:G80">E73*F73</f>
        <v>0</v>
      </c>
      <c r="O73" s="150">
        <v>2</v>
      </c>
      <c r="AA73" s="123">
        <v>12</v>
      </c>
      <c r="AB73" s="123">
        <v>0</v>
      </c>
      <c r="AC73" s="123">
        <v>32</v>
      </c>
      <c r="AZ73" s="123">
        <v>2</v>
      </c>
      <c r="BA73" s="123">
        <f aca="true" t="shared" si="7" ref="BA73:BA80">IF(AZ73=1,G73,0)</f>
        <v>0</v>
      </c>
      <c r="BB73" s="123">
        <f aca="true" t="shared" si="8" ref="BB73:BB80">IF(AZ73=2,G73,0)</f>
        <v>0</v>
      </c>
      <c r="BC73" s="123">
        <f aca="true" t="shared" si="9" ref="BC73:BC80">IF(AZ73=3,G73,0)</f>
        <v>0</v>
      </c>
      <c r="BD73" s="123">
        <f aca="true" t="shared" si="10" ref="BD73:BD80">IF(AZ73=4,G73,0)</f>
        <v>0</v>
      </c>
      <c r="BE73" s="123">
        <f aca="true" t="shared" si="11" ref="BE73:BE80">IF(AZ73=5,G73,0)</f>
        <v>0</v>
      </c>
      <c r="CZ73" s="123">
        <v>0.01759</v>
      </c>
    </row>
    <row r="74" spans="1:104" ht="12.75">
      <c r="A74" s="151">
        <v>33</v>
      </c>
      <c r="B74" s="152" t="s">
        <v>172</v>
      </c>
      <c r="C74" s="153" t="s">
        <v>173</v>
      </c>
      <c r="D74" s="154" t="s">
        <v>171</v>
      </c>
      <c r="E74" s="155">
        <v>2</v>
      </c>
      <c r="F74" s="155"/>
      <c r="G74" s="156">
        <f t="shared" si="6"/>
        <v>0</v>
      </c>
      <c r="O74" s="150">
        <v>2</v>
      </c>
      <c r="AA74" s="123">
        <v>12</v>
      </c>
      <c r="AB74" s="123">
        <v>0</v>
      </c>
      <c r="AC74" s="123">
        <v>33</v>
      </c>
      <c r="AZ74" s="123">
        <v>2</v>
      </c>
      <c r="BA74" s="123">
        <f t="shared" si="7"/>
        <v>0</v>
      </c>
      <c r="BB74" s="123">
        <f t="shared" si="8"/>
        <v>0</v>
      </c>
      <c r="BC74" s="123">
        <f t="shared" si="9"/>
        <v>0</v>
      </c>
      <c r="BD74" s="123">
        <f t="shared" si="10"/>
        <v>0</v>
      </c>
      <c r="BE74" s="123">
        <f t="shared" si="11"/>
        <v>0</v>
      </c>
      <c r="CZ74" s="123">
        <v>0</v>
      </c>
    </row>
    <row r="75" spans="1:104" ht="22.5">
      <c r="A75" s="151">
        <v>34</v>
      </c>
      <c r="B75" s="152" t="s">
        <v>174</v>
      </c>
      <c r="C75" s="153" t="s">
        <v>175</v>
      </c>
      <c r="D75" s="154" t="s">
        <v>171</v>
      </c>
      <c r="E75" s="155">
        <v>2</v>
      </c>
      <c r="F75" s="155"/>
      <c r="G75" s="156">
        <f t="shared" si="6"/>
        <v>0</v>
      </c>
      <c r="O75" s="150">
        <v>2</v>
      </c>
      <c r="AA75" s="123">
        <v>12</v>
      </c>
      <c r="AB75" s="123">
        <v>0</v>
      </c>
      <c r="AC75" s="123">
        <v>34</v>
      </c>
      <c r="AZ75" s="123">
        <v>2</v>
      </c>
      <c r="BA75" s="123">
        <f t="shared" si="7"/>
        <v>0</v>
      </c>
      <c r="BB75" s="123">
        <f t="shared" si="8"/>
        <v>0</v>
      </c>
      <c r="BC75" s="123">
        <f t="shared" si="9"/>
        <v>0</v>
      </c>
      <c r="BD75" s="123">
        <f t="shared" si="10"/>
        <v>0</v>
      </c>
      <c r="BE75" s="123">
        <f t="shared" si="11"/>
        <v>0</v>
      </c>
      <c r="CZ75" s="123">
        <v>0.01133</v>
      </c>
    </row>
    <row r="76" spans="1:104" ht="12.75">
      <c r="A76" s="151">
        <v>35</v>
      </c>
      <c r="B76" s="152" t="s">
        <v>176</v>
      </c>
      <c r="C76" s="153" t="s">
        <v>177</v>
      </c>
      <c r="D76" s="154" t="s">
        <v>171</v>
      </c>
      <c r="E76" s="155">
        <v>2</v>
      </c>
      <c r="F76" s="155"/>
      <c r="G76" s="156">
        <f t="shared" si="6"/>
        <v>0</v>
      </c>
      <c r="O76" s="150">
        <v>2</v>
      </c>
      <c r="AA76" s="123">
        <v>12</v>
      </c>
      <c r="AB76" s="123">
        <v>0</v>
      </c>
      <c r="AC76" s="123">
        <v>35</v>
      </c>
      <c r="AZ76" s="123">
        <v>2</v>
      </c>
      <c r="BA76" s="123">
        <f t="shared" si="7"/>
        <v>0</v>
      </c>
      <c r="BB76" s="123">
        <f t="shared" si="8"/>
        <v>0</v>
      </c>
      <c r="BC76" s="123">
        <f t="shared" si="9"/>
        <v>0</v>
      </c>
      <c r="BD76" s="123">
        <f t="shared" si="10"/>
        <v>0</v>
      </c>
      <c r="BE76" s="123">
        <f t="shared" si="11"/>
        <v>0</v>
      </c>
      <c r="CZ76" s="123">
        <v>0.00089</v>
      </c>
    </row>
    <row r="77" spans="1:104" ht="12.75">
      <c r="A77" s="151">
        <v>36</v>
      </c>
      <c r="B77" s="152" t="s">
        <v>178</v>
      </c>
      <c r="C77" s="153" t="s">
        <v>179</v>
      </c>
      <c r="D77" s="154" t="s">
        <v>171</v>
      </c>
      <c r="E77" s="155">
        <v>8</v>
      </c>
      <c r="F77" s="155"/>
      <c r="G77" s="156">
        <f t="shared" si="6"/>
        <v>0</v>
      </c>
      <c r="O77" s="150">
        <v>2</v>
      </c>
      <c r="AA77" s="123">
        <v>12</v>
      </c>
      <c r="AB77" s="123">
        <v>0</v>
      </c>
      <c r="AC77" s="123">
        <v>36</v>
      </c>
      <c r="AZ77" s="123">
        <v>2</v>
      </c>
      <c r="BA77" s="123">
        <f t="shared" si="7"/>
        <v>0</v>
      </c>
      <c r="BB77" s="123">
        <f t="shared" si="8"/>
        <v>0</v>
      </c>
      <c r="BC77" s="123">
        <f t="shared" si="9"/>
        <v>0</v>
      </c>
      <c r="BD77" s="123">
        <f t="shared" si="10"/>
        <v>0</v>
      </c>
      <c r="BE77" s="123">
        <f t="shared" si="11"/>
        <v>0</v>
      </c>
      <c r="CZ77" s="123">
        <v>0</v>
      </c>
    </row>
    <row r="78" spans="1:104" ht="12.75">
      <c r="A78" s="151">
        <v>37</v>
      </c>
      <c r="B78" s="152" t="s">
        <v>180</v>
      </c>
      <c r="C78" s="153" t="s">
        <v>181</v>
      </c>
      <c r="D78" s="154" t="s">
        <v>121</v>
      </c>
      <c r="E78" s="155">
        <v>2</v>
      </c>
      <c r="F78" s="155"/>
      <c r="G78" s="156">
        <f t="shared" si="6"/>
        <v>0</v>
      </c>
      <c r="O78" s="150">
        <v>2</v>
      </c>
      <c r="AA78" s="123">
        <v>12</v>
      </c>
      <c r="AB78" s="123">
        <v>1</v>
      </c>
      <c r="AC78" s="123">
        <v>37</v>
      </c>
      <c r="AZ78" s="123">
        <v>2</v>
      </c>
      <c r="BA78" s="123">
        <f t="shared" si="7"/>
        <v>0</v>
      </c>
      <c r="BB78" s="123">
        <f t="shared" si="8"/>
        <v>0</v>
      </c>
      <c r="BC78" s="123">
        <f t="shared" si="9"/>
        <v>0</v>
      </c>
      <c r="BD78" s="123">
        <f t="shared" si="10"/>
        <v>0</v>
      </c>
      <c r="BE78" s="123">
        <f t="shared" si="11"/>
        <v>0</v>
      </c>
      <c r="CZ78" s="123">
        <v>0.0018</v>
      </c>
    </row>
    <row r="79" spans="1:104" ht="12.75">
      <c r="A79" s="151">
        <v>38</v>
      </c>
      <c r="B79" s="152" t="s">
        <v>182</v>
      </c>
      <c r="C79" s="153" t="s">
        <v>183</v>
      </c>
      <c r="D79" s="154" t="s">
        <v>121</v>
      </c>
      <c r="E79" s="155">
        <v>2</v>
      </c>
      <c r="F79" s="155"/>
      <c r="G79" s="156">
        <f t="shared" si="6"/>
        <v>0</v>
      </c>
      <c r="O79" s="150">
        <v>2</v>
      </c>
      <c r="AA79" s="123">
        <v>12</v>
      </c>
      <c r="AB79" s="123">
        <v>1</v>
      </c>
      <c r="AC79" s="123">
        <v>38</v>
      </c>
      <c r="AZ79" s="123">
        <v>2</v>
      </c>
      <c r="BA79" s="123">
        <f t="shared" si="7"/>
        <v>0</v>
      </c>
      <c r="BB79" s="123">
        <f t="shared" si="8"/>
        <v>0</v>
      </c>
      <c r="BC79" s="123">
        <f t="shared" si="9"/>
        <v>0</v>
      </c>
      <c r="BD79" s="123">
        <f t="shared" si="10"/>
        <v>0</v>
      </c>
      <c r="BE79" s="123">
        <f t="shared" si="11"/>
        <v>0</v>
      </c>
      <c r="CZ79" s="123">
        <v>0.016</v>
      </c>
    </row>
    <row r="80" spans="1:104" ht="12.75">
      <c r="A80" s="151">
        <v>39</v>
      </c>
      <c r="B80" s="152" t="s">
        <v>184</v>
      </c>
      <c r="C80" s="153" t="s">
        <v>185</v>
      </c>
      <c r="D80" s="154" t="s">
        <v>116</v>
      </c>
      <c r="E80" s="155">
        <v>0.1636</v>
      </c>
      <c r="F80" s="155"/>
      <c r="G80" s="156">
        <f t="shared" si="6"/>
        <v>0</v>
      </c>
      <c r="O80" s="150">
        <v>2</v>
      </c>
      <c r="AA80" s="123">
        <v>12</v>
      </c>
      <c r="AB80" s="123">
        <v>0</v>
      </c>
      <c r="AC80" s="123">
        <v>39</v>
      </c>
      <c r="AZ80" s="123">
        <v>2</v>
      </c>
      <c r="BA80" s="123">
        <f t="shared" si="7"/>
        <v>0</v>
      </c>
      <c r="BB80" s="123">
        <f t="shared" si="8"/>
        <v>0</v>
      </c>
      <c r="BC80" s="123">
        <f t="shared" si="9"/>
        <v>0</v>
      </c>
      <c r="BD80" s="123">
        <f t="shared" si="10"/>
        <v>0</v>
      </c>
      <c r="BE80" s="123">
        <f t="shared" si="11"/>
        <v>0</v>
      </c>
      <c r="CZ80" s="123">
        <v>0</v>
      </c>
    </row>
    <row r="81" spans="1:15" ht="12.75">
      <c r="A81" s="157"/>
      <c r="B81" s="158"/>
      <c r="C81" s="220" t="s">
        <v>186</v>
      </c>
      <c r="D81" s="221"/>
      <c r="E81" s="159">
        <v>0.1636</v>
      </c>
      <c r="F81" s="160"/>
      <c r="G81" s="161"/>
      <c r="M81" s="162" t="s">
        <v>186</v>
      </c>
      <c r="O81" s="150"/>
    </row>
    <row r="82" spans="1:57" ht="12.75">
      <c r="A82" s="163"/>
      <c r="B82" s="164" t="s">
        <v>66</v>
      </c>
      <c r="C82" s="165" t="str">
        <f>CONCATENATE(B72," ",C72)</f>
        <v>725 Zařizovací předměty</v>
      </c>
      <c r="D82" s="163"/>
      <c r="E82" s="166"/>
      <c r="F82" s="166"/>
      <c r="G82" s="167">
        <f>SUM(G72:G81)</f>
        <v>0</v>
      </c>
      <c r="O82" s="150">
        <v>4</v>
      </c>
      <c r="BA82" s="168">
        <f>SUM(BA72:BA81)</f>
        <v>0</v>
      </c>
      <c r="BB82" s="168">
        <f>SUM(BB72:BB81)</f>
        <v>0</v>
      </c>
      <c r="BC82" s="168">
        <f>SUM(BC72:BC81)</f>
        <v>0</v>
      </c>
      <c r="BD82" s="168">
        <f>SUM(BD72:BD81)</f>
        <v>0</v>
      </c>
      <c r="BE82" s="168">
        <f>SUM(BE72:BE81)</f>
        <v>0</v>
      </c>
    </row>
    <row r="83" spans="1:15" ht="12.75">
      <c r="A83" s="183" t="s">
        <v>65</v>
      </c>
      <c r="B83" s="184" t="s">
        <v>187</v>
      </c>
      <c r="C83" s="185" t="s">
        <v>188</v>
      </c>
      <c r="D83" s="186"/>
      <c r="E83" s="187"/>
      <c r="F83" s="187"/>
      <c r="G83" s="188"/>
      <c r="H83" s="182"/>
      <c r="I83" s="149"/>
      <c r="O83" s="150">
        <v>1</v>
      </c>
    </row>
    <row r="84" spans="1:104" ht="12.75">
      <c r="A84" s="189">
        <v>40</v>
      </c>
      <c r="B84" s="190" t="s">
        <v>189</v>
      </c>
      <c r="C84" s="191" t="s">
        <v>190</v>
      </c>
      <c r="D84" s="192" t="s">
        <v>104</v>
      </c>
      <c r="E84" s="193">
        <v>15</v>
      </c>
      <c r="F84" s="193"/>
      <c r="G84" s="194">
        <f aca="true" t="shared" si="12" ref="G84:G91">E84*F84</f>
        <v>0</v>
      </c>
      <c r="H84" s="124"/>
      <c r="O84" s="150">
        <v>2</v>
      </c>
      <c r="AA84" s="123">
        <v>12</v>
      </c>
      <c r="AB84" s="123">
        <v>0</v>
      </c>
      <c r="AC84" s="123">
        <v>40</v>
      </c>
      <c r="AZ84" s="123">
        <v>2</v>
      </c>
      <c r="BA84" s="123">
        <f aca="true" t="shared" si="13" ref="BA84:BA91">IF(AZ84=1,G84,0)</f>
        <v>0</v>
      </c>
      <c r="BB84" s="123">
        <f aca="true" t="shared" si="14" ref="BB84:BB91">IF(AZ84=2,G84,0)</f>
        <v>0</v>
      </c>
      <c r="BC84" s="123">
        <f aca="true" t="shared" si="15" ref="BC84:BC91">IF(AZ84=3,G84,0)</f>
        <v>0</v>
      </c>
      <c r="BD84" s="123">
        <f aca="true" t="shared" si="16" ref="BD84:BD91">IF(AZ84=4,G84,0)</f>
        <v>0</v>
      </c>
      <c r="BE84" s="123">
        <f aca="true" t="shared" si="17" ref="BE84:BE91">IF(AZ84=5,G84,0)</f>
        <v>0</v>
      </c>
      <c r="CZ84" s="123">
        <v>0</v>
      </c>
    </row>
    <row r="85" spans="1:104" ht="12.75">
      <c r="A85" s="189">
        <v>41</v>
      </c>
      <c r="B85" s="190" t="s">
        <v>191</v>
      </c>
      <c r="C85" s="191" t="s">
        <v>192</v>
      </c>
      <c r="D85" s="192" t="s">
        <v>121</v>
      </c>
      <c r="E85" s="193">
        <v>8</v>
      </c>
      <c r="F85" s="193"/>
      <c r="G85" s="194">
        <f t="shared" si="12"/>
        <v>0</v>
      </c>
      <c r="H85" s="124"/>
      <c r="O85" s="150">
        <v>2</v>
      </c>
      <c r="AA85" s="123">
        <v>12</v>
      </c>
      <c r="AB85" s="123">
        <v>0</v>
      </c>
      <c r="AC85" s="123">
        <v>41</v>
      </c>
      <c r="AZ85" s="123">
        <v>2</v>
      </c>
      <c r="BA85" s="123">
        <f t="shared" si="13"/>
        <v>0</v>
      </c>
      <c r="BB85" s="123">
        <f t="shared" si="14"/>
        <v>0</v>
      </c>
      <c r="BC85" s="123">
        <f t="shared" si="15"/>
        <v>0</v>
      </c>
      <c r="BD85" s="123">
        <f t="shared" si="16"/>
        <v>0</v>
      </c>
      <c r="BE85" s="123">
        <f t="shared" si="17"/>
        <v>0</v>
      </c>
      <c r="CZ85" s="123">
        <v>0</v>
      </c>
    </row>
    <row r="86" spans="1:104" ht="12.75">
      <c r="A86" s="189">
        <v>42</v>
      </c>
      <c r="B86" s="190" t="s">
        <v>193</v>
      </c>
      <c r="C86" s="191" t="s">
        <v>194</v>
      </c>
      <c r="D86" s="192" t="s">
        <v>121</v>
      </c>
      <c r="E86" s="193">
        <v>1</v>
      </c>
      <c r="F86" s="193"/>
      <c r="G86" s="194">
        <f t="shared" si="12"/>
        <v>0</v>
      </c>
      <c r="H86" s="124"/>
      <c r="O86" s="150">
        <v>2</v>
      </c>
      <c r="AA86" s="123">
        <v>12</v>
      </c>
      <c r="AB86" s="123">
        <v>0</v>
      </c>
      <c r="AC86" s="123">
        <v>42</v>
      </c>
      <c r="AZ86" s="123">
        <v>2</v>
      </c>
      <c r="BA86" s="123">
        <f t="shared" si="13"/>
        <v>0</v>
      </c>
      <c r="BB86" s="123">
        <f t="shared" si="14"/>
        <v>0</v>
      </c>
      <c r="BC86" s="123">
        <f t="shared" si="15"/>
        <v>0</v>
      </c>
      <c r="BD86" s="123">
        <f t="shared" si="16"/>
        <v>0</v>
      </c>
      <c r="BE86" s="123">
        <f t="shared" si="17"/>
        <v>0</v>
      </c>
      <c r="CZ86" s="123">
        <v>0</v>
      </c>
    </row>
    <row r="87" spans="1:104" ht="12.75">
      <c r="A87" s="189">
        <v>43</v>
      </c>
      <c r="B87" s="190" t="s">
        <v>195</v>
      </c>
      <c r="C87" s="191" t="s">
        <v>196</v>
      </c>
      <c r="D87" s="192" t="s">
        <v>121</v>
      </c>
      <c r="E87" s="193">
        <v>8</v>
      </c>
      <c r="F87" s="193"/>
      <c r="G87" s="194">
        <f t="shared" si="12"/>
        <v>0</v>
      </c>
      <c r="H87" s="124"/>
      <c r="O87" s="150">
        <v>2</v>
      </c>
      <c r="AA87" s="123">
        <v>12</v>
      </c>
      <c r="AB87" s="123">
        <v>1</v>
      </c>
      <c r="AC87" s="123">
        <v>43</v>
      </c>
      <c r="AZ87" s="123">
        <v>2</v>
      </c>
      <c r="BA87" s="123">
        <f t="shared" si="13"/>
        <v>0</v>
      </c>
      <c r="BB87" s="123">
        <f t="shared" si="14"/>
        <v>0</v>
      </c>
      <c r="BC87" s="123">
        <f t="shared" si="15"/>
        <v>0</v>
      </c>
      <c r="BD87" s="123">
        <f t="shared" si="16"/>
        <v>0</v>
      </c>
      <c r="BE87" s="123">
        <f t="shared" si="17"/>
        <v>0</v>
      </c>
      <c r="CZ87" s="123">
        <v>0.00075</v>
      </c>
    </row>
    <row r="88" spans="1:104" ht="12.75">
      <c r="A88" s="189">
        <v>44</v>
      </c>
      <c r="B88" s="190" t="s">
        <v>197</v>
      </c>
      <c r="C88" s="191" t="s">
        <v>198</v>
      </c>
      <c r="D88" s="192" t="s">
        <v>121</v>
      </c>
      <c r="E88" s="193">
        <v>1</v>
      </c>
      <c r="F88" s="193"/>
      <c r="G88" s="194">
        <f t="shared" si="12"/>
        <v>0</v>
      </c>
      <c r="H88" s="124"/>
      <c r="O88" s="150">
        <v>2</v>
      </c>
      <c r="AA88" s="123">
        <v>12</v>
      </c>
      <c r="AB88" s="123">
        <v>1</v>
      </c>
      <c r="AC88" s="123">
        <v>44</v>
      </c>
      <c r="AZ88" s="123">
        <v>2</v>
      </c>
      <c r="BA88" s="123">
        <f t="shared" si="13"/>
        <v>0</v>
      </c>
      <c r="BB88" s="123">
        <f t="shared" si="14"/>
        <v>0</v>
      </c>
      <c r="BC88" s="123">
        <f t="shared" si="15"/>
        <v>0</v>
      </c>
      <c r="BD88" s="123">
        <f t="shared" si="16"/>
        <v>0</v>
      </c>
      <c r="BE88" s="123">
        <f t="shared" si="17"/>
        <v>0</v>
      </c>
      <c r="CZ88" s="123">
        <v>0.00707</v>
      </c>
    </row>
    <row r="89" spans="1:104" ht="12.75">
      <c r="A89" s="189">
        <v>45</v>
      </c>
      <c r="B89" s="190" t="s">
        <v>199</v>
      </c>
      <c r="C89" s="191" t="s">
        <v>200</v>
      </c>
      <c r="D89" s="192" t="s">
        <v>121</v>
      </c>
      <c r="E89" s="193">
        <v>8</v>
      </c>
      <c r="F89" s="193"/>
      <c r="G89" s="194">
        <f t="shared" si="12"/>
        <v>0</v>
      </c>
      <c r="H89" s="124"/>
      <c r="O89" s="150">
        <v>2</v>
      </c>
      <c r="AA89" s="123">
        <v>12</v>
      </c>
      <c r="AB89" s="123">
        <v>1</v>
      </c>
      <c r="AC89" s="123">
        <v>45</v>
      </c>
      <c r="AZ89" s="123">
        <v>2</v>
      </c>
      <c r="BA89" s="123">
        <f t="shared" si="13"/>
        <v>0</v>
      </c>
      <c r="BB89" s="123">
        <f t="shared" si="14"/>
        <v>0</v>
      </c>
      <c r="BC89" s="123">
        <f t="shared" si="15"/>
        <v>0</v>
      </c>
      <c r="BD89" s="123">
        <f t="shared" si="16"/>
        <v>0</v>
      </c>
      <c r="BE89" s="123">
        <f t="shared" si="17"/>
        <v>0</v>
      </c>
      <c r="CZ89" s="123">
        <v>0.038</v>
      </c>
    </row>
    <row r="90" spans="1:104" ht="12.75">
      <c r="A90" s="189">
        <v>46</v>
      </c>
      <c r="B90" s="190" t="s">
        <v>201</v>
      </c>
      <c r="C90" s="191" t="s">
        <v>202</v>
      </c>
      <c r="D90" s="192" t="s">
        <v>121</v>
      </c>
      <c r="E90" s="193">
        <v>8</v>
      </c>
      <c r="F90" s="193"/>
      <c r="G90" s="194">
        <f t="shared" si="12"/>
        <v>0</v>
      </c>
      <c r="H90" s="124"/>
      <c r="O90" s="150">
        <v>2</v>
      </c>
      <c r="AA90" s="123">
        <v>12</v>
      </c>
      <c r="AB90" s="123">
        <v>1</v>
      </c>
      <c r="AC90" s="123">
        <v>46</v>
      </c>
      <c r="AZ90" s="123">
        <v>2</v>
      </c>
      <c r="BA90" s="123">
        <f t="shared" si="13"/>
        <v>0</v>
      </c>
      <c r="BB90" s="123">
        <f t="shared" si="14"/>
        <v>0</v>
      </c>
      <c r="BC90" s="123">
        <f t="shared" si="15"/>
        <v>0</v>
      </c>
      <c r="BD90" s="123">
        <f t="shared" si="16"/>
        <v>0</v>
      </c>
      <c r="BE90" s="123">
        <f t="shared" si="17"/>
        <v>0</v>
      </c>
      <c r="CZ90" s="123">
        <v>0.0053</v>
      </c>
    </row>
    <row r="91" spans="1:104" ht="12.75">
      <c r="A91" s="189">
        <v>47</v>
      </c>
      <c r="B91" s="190" t="s">
        <v>203</v>
      </c>
      <c r="C91" s="191" t="s">
        <v>204</v>
      </c>
      <c r="D91" s="192" t="s">
        <v>116</v>
      </c>
      <c r="E91" s="193">
        <v>0.3595</v>
      </c>
      <c r="F91" s="193"/>
      <c r="G91" s="194">
        <f t="shared" si="12"/>
        <v>0</v>
      </c>
      <c r="H91" s="124"/>
      <c r="O91" s="150">
        <v>2</v>
      </c>
      <c r="AA91" s="123">
        <v>12</v>
      </c>
      <c r="AB91" s="123">
        <v>0</v>
      </c>
      <c r="AC91" s="123">
        <v>47</v>
      </c>
      <c r="AZ91" s="123">
        <v>2</v>
      </c>
      <c r="BA91" s="123">
        <f t="shared" si="13"/>
        <v>0</v>
      </c>
      <c r="BB91" s="123">
        <f t="shared" si="14"/>
        <v>0</v>
      </c>
      <c r="BC91" s="123">
        <f t="shared" si="15"/>
        <v>0</v>
      </c>
      <c r="BD91" s="123">
        <f t="shared" si="16"/>
        <v>0</v>
      </c>
      <c r="BE91" s="123">
        <f t="shared" si="17"/>
        <v>0</v>
      </c>
      <c r="CZ91" s="123">
        <v>0</v>
      </c>
    </row>
    <row r="92" spans="1:57" ht="12.75">
      <c r="A92" s="195"/>
      <c r="B92" s="196" t="s">
        <v>66</v>
      </c>
      <c r="C92" s="197" t="str">
        <f>CONCATENATE(B83," ",C83)</f>
        <v>728 Vzduchotechnika</v>
      </c>
      <c r="D92" s="195"/>
      <c r="E92" s="198"/>
      <c r="F92" s="198"/>
      <c r="G92" s="199">
        <f>SUM(G83:G91)</f>
        <v>0</v>
      </c>
      <c r="H92" s="124"/>
      <c r="O92" s="150">
        <v>4</v>
      </c>
      <c r="BA92" s="168">
        <f>SUM(BA83:BA91)</f>
        <v>0</v>
      </c>
      <c r="BB92" s="168">
        <f>SUM(BB83:BB91)</f>
        <v>0</v>
      </c>
      <c r="BC92" s="168">
        <f>SUM(BC83:BC91)</f>
        <v>0</v>
      </c>
      <c r="BD92" s="168">
        <f>SUM(BD83:BD91)</f>
        <v>0</v>
      </c>
      <c r="BE92" s="168">
        <f>SUM(BE83:BE91)</f>
        <v>0</v>
      </c>
    </row>
    <row r="93" spans="1:15" ht="12.75">
      <c r="A93" s="143" t="s">
        <v>65</v>
      </c>
      <c r="B93" s="144" t="s">
        <v>205</v>
      </c>
      <c r="C93" s="145" t="s">
        <v>206</v>
      </c>
      <c r="D93" s="146"/>
      <c r="E93" s="147"/>
      <c r="F93" s="147"/>
      <c r="G93" s="148"/>
      <c r="H93" s="149"/>
      <c r="I93" s="149"/>
      <c r="O93" s="150">
        <v>1</v>
      </c>
    </row>
    <row r="94" spans="1:104" ht="22.5">
      <c r="A94" s="151">
        <v>48</v>
      </c>
      <c r="B94" s="152" t="s">
        <v>207</v>
      </c>
      <c r="C94" s="153" t="s">
        <v>208</v>
      </c>
      <c r="D94" s="154" t="s">
        <v>104</v>
      </c>
      <c r="E94" s="155">
        <v>1.7</v>
      </c>
      <c r="F94" s="155"/>
      <c r="G94" s="156">
        <f>E94*F94</f>
        <v>0</v>
      </c>
      <c r="O94" s="150">
        <v>2</v>
      </c>
      <c r="AA94" s="123">
        <v>12</v>
      </c>
      <c r="AB94" s="123">
        <v>0</v>
      </c>
      <c r="AC94" s="123">
        <v>48</v>
      </c>
      <c r="AZ94" s="123">
        <v>2</v>
      </c>
      <c r="BA94" s="123">
        <f>IF(AZ94=1,G94,0)</f>
        <v>0</v>
      </c>
      <c r="BB94" s="123">
        <f>IF(AZ94=2,G94,0)</f>
        <v>0</v>
      </c>
      <c r="BC94" s="123">
        <f>IF(AZ94=3,G94,0)</f>
        <v>0</v>
      </c>
      <c r="BD94" s="123">
        <f>IF(AZ94=4,G94,0)</f>
        <v>0</v>
      </c>
      <c r="BE94" s="123">
        <f>IF(AZ94=5,G94,0)</f>
        <v>0</v>
      </c>
      <c r="CZ94" s="123">
        <v>0.00039</v>
      </c>
    </row>
    <row r="95" spans="1:104" ht="22.5">
      <c r="A95" s="151">
        <v>49</v>
      </c>
      <c r="B95" s="152" t="s">
        <v>209</v>
      </c>
      <c r="C95" s="153" t="s">
        <v>210</v>
      </c>
      <c r="D95" s="154" t="s">
        <v>73</v>
      </c>
      <c r="E95" s="155">
        <v>17.472</v>
      </c>
      <c r="F95" s="155"/>
      <c r="G95" s="156">
        <f>E95*F95</f>
        <v>0</v>
      </c>
      <c r="O95" s="150">
        <v>2</v>
      </c>
      <c r="AA95" s="123">
        <v>12</v>
      </c>
      <c r="AB95" s="123">
        <v>0</v>
      </c>
      <c r="AC95" s="123">
        <v>49</v>
      </c>
      <c r="AZ95" s="123">
        <v>2</v>
      </c>
      <c r="BA95" s="123">
        <f>IF(AZ95=1,G95,0)</f>
        <v>0</v>
      </c>
      <c r="BB95" s="123">
        <f>IF(AZ95=2,G95,0)</f>
        <v>0</v>
      </c>
      <c r="BC95" s="123">
        <f>IF(AZ95=3,G95,0)</f>
        <v>0</v>
      </c>
      <c r="BD95" s="123">
        <f>IF(AZ95=4,G95,0)</f>
        <v>0</v>
      </c>
      <c r="BE95" s="123">
        <f>IF(AZ95=5,G95,0)</f>
        <v>0</v>
      </c>
      <c r="CZ95" s="123">
        <v>0.00754</v>
      </c>
    </row>
    <row r="96" spans="1:15" ht="12.75">
      <c r="A96" s="157"/>
      <c r="B96" s="158"/>
      <c r="C96" s="220" t="s">
        <v>101</v>
      </c>
      <c r="D96" s="221"/>
      <c r="E96" s="159">
        <v>17.472</v>
      </c>
      <c r="F96" s="160"/>
      <c r="G96" s="161"/>
      <c r="M96" s="162" t="s">
        <v>101</v>
      </c>
      <c r="O96" s="150"/>
    </row>
    <row r="97" spans="1:104" ht="12.75">
      <c r="A97" s="151">
        <v>50</v>
      </c>
      <c r="B97" s="152" t="s">
        <v>211</v>
      </c>
      <c r="C97" s="153" t="s">
        <v>212</v>
      </c>
      <c r="D97" s="154" t="s">
        <v>73</v>
      </c>
      <c r="E97" s="155">
        <v>0.187</v>
      </c>
      <c r="F97" s="155"/>
      <c r="G97" s="156">
        <f>E97*F97</f>
        <v>0</v>
      </c>
      <c r="O97" s="150">
        <v>2</v>
      </c>
      <c r="AA97" s="123">
        <v>12</v>
      </c>
      <c r="AB97" s="123">
        <v>1</v>
      </c>
      <c r="AC97" s="123">
        <v>50</v>
      </c>
      <c r="AZ97" s="123">
        <v>2</v>
      </c>
      <c r="BA97" s="123">
        <f>IF(AZ97=1,G97,0)</f>
        <v>0</v>
      </c>
      <c r="BB97" s="123">
        <f>IF(AZ97=2,G97,0)</f>
        <v>0</v>
      </c>
      <c r="BC97" s="123">
        <f>IF(AZ97=3,G97,0)</f>
        <v>0</v>
      </c>
      <c r="BD97" s="123">
        <f>IF(AZ97=4,G97,0)</f>
        <v>0</v>
      </c>
      <c r="BE97" s="123">
        <f>IF(AZ97=5,G97,0)</f>
        <v>0</v>
      </c>
      <c r="CZ97" s="123">
        <v>0.0192</v>
      </c>
    </row>
    <row r="98" spans="1:15" ht="12.75">
      <c r="A98" s="157"/>
      <c r="B98" s="158"/>
      <c r="C98" s="220" t="s">
        <v>213</v>
      </c>
      <c r="D98" s="221"/>
      <c r="E98" s="159">
        <v>0.187</v>
      </c>
      <c r="F98" s="160"/>
      <c r="G98" s="161"/>
      <c r="M98" s="162" t="s">
        <v>213</v>
      </c>
      <c r="O98" s="150"/>
    </row>
    <row r="99" spans="1:104" ht="12.75">
      <c r="A99" s="151">
        <v>51</v>
      </c>
      <c r="B99" s="152" t="s">
        <v>214</v>
      </c>
      <c r="C99" s="153" t="s">
        <v>215</v>
      </c>
      <c r="D99" s="154" t="s">
        <v>73</v>
      </c>
      <c r="E99" s="155">
        <v>53.9424</v>
      </c>
      <c r="F99" s="155"/>
      <c r="G99" s="156">
        <f>E99*F99</f>
        <v>0</v>
      </c>
      <c r="O99" s="150">
        <v>2</v>
      </c>
      <c r="AA99" s="123">
        <v>12</v>
      </c>
      <c r="AB99" s="123">
        <v>1</v>
      </c>
      <c r="AC99" s="123">
        <v>51</v>
      </c>
      <c r="AZ99" s="123">
        <v>2</v>
      </c>
      <c r="BA99" s="123">
        <f>IF(AZ99=1,G99,0)</f>
        <v>0</v>
      </c>
      <c r="BB99" s="123">
        <f>IF(AZ99=2,G99,0)</f>
        <v>0</v>
      </c>
      <c r="BC99" s="123">
        <f>IF(AZ99=3,G99,0)</f>
        <v>0</v>
      </c>
      <c r="BD99" s="123">
        <f>IF(AZ99=4,G99,0)</f>
        <v>0</v>
      </c>
      <c r="BE99" s="123">
        <f>IF(AZ99=5,G99,0)</f>
        <v>0</v>
      </c>
      <c r="CZ99" s="123">
        <v>0.0192</v>
      </c>
    </row>
    <row r="100" spans="1:15" ht="12.75">
      <c r="A100" s="157"/>
      <c r="B100" s="158"/>
      <c r="C100" s="220" t="s">
        <v>216</v>
      </c>
      <c r="D100" s="221"/>
      <c r="E100" s="159">
        <v>53.9424</v>
      </c>
      <c r="F100" s="160"/>
      <c r="G100" s="161"/>
      <c r="M100" s="162" t="s">
        <v>216</v>
      </c>
      <c r="O100" s="150"/>
    </row>
    <row r="101" spans="1:104" ht="12.75">
      <c r="A101" s="151">
        <v>52</v>
      </c>
      <c r="B101" s="152" t="s">
        <v>217</v>
      </c>
      <c r="C101" s="153" t="s">
        <v>218</v>
      </c>
      <c r="D101" s="154" t="s">
        <v>116</v>
      </c>
      <c r="E101" s="155">
        <v>1.1717</v>
      </c>
      <c r="F101" s="155"/>
      <c r="G101" s="156">
        <f>E101*F101</f>
        <v>0</v>
      </c>
      <c r="O101" s="150">
        <v>2</v>
      </c>
      <c r="AA101" s="123">
        <v>12</v>
      </c>
      <c r="AB101" s="123">
        <v>0</v>
      </c>
      <c r="AC101" s="123">
        <v>52</v>
      </c>
      <c r="AZ101" s="123">
        <v>2</v>
      </c>
      <c r="BA101" s="123">
        <f>IF(AZ101=1,G101,0)</f>
        <v>0</v>
      </c>
      <c r="BB101" s="123">
        <f>IF(AZ101=2,G101,0)</f>
        <v>0</v>
      </c>
      <c r="BC101" s="123">
        <f>IF(AZ101=3,G101,0)</f>
        <v>0</v>
      </c>
      <c r="BD101" s="123">
        <f>IF(AZ101=4,G101,0)</f>
        <v>0</v>
      </c>
      <c r="BE101" s="123">
        <f>IF(AZ101=5,G101,0)</f>
        <v>0</v>
      </c>
      <c r="CZ101" s="123">
        <v>0</v>
      </c>
    </row>
    <row r="102" spans="1:57" ht="12.75">
      <c r="A102" s="163"/>
      <c r="B102" s="164" t="s">
        <v>66</v>
      </c>
      <c r="C102" s="165" t="str">
        <f>CONCATENATE(B93," ",C93)</f>
        <v>771 Podlahy z dlaždic a obklady</v>
      </c>
      <c r="D102" s="163"/>
      <c r="E102" s="166"/>
      <c r="F102" s="166"/>
      <c r="G102" s="167">
        <f>SUM(G93:G101)</f>
        <v>0</v>
      </c>
      <c r="O102" s="150">
        <v>4</v>
      </c>
      <c r="BA102" s="168">
        <f>SUM(BA93:BA101)</f>
        <v>0</v>
      </c>
      <c r="BB102" s="168">
        <f>SUM(BB93:BB101)</f>
        <v>0</v>
      </c>
      <c r="BC102" s="168">
        <f>SUM(BC93:BC101)</f>
        <v>0</v>
      </c>
      <c r="BD102" s="168">
        <f>SUM(BD93:BD101)</f>
        <v>0</v>
      </c>
      <c r="BE102" s="168">
        <f>SUM(BE93:BE101)</f>
        <v>0</v>
      </c>
    </row>
    <row r="103" spans="1:15" ht="12.75">
      <c r="A103" s="143" t="s">
        <v>65</v>
      </c>
      <c r="B103" s="144" t="s">
        <v>219</v>
      </c>
      <c r="C103" s="145" t="s">
        <v>220</v>
      </c>
      <c r="D103" s="146"/>
      <c r="E103" s="147"/>
      <c r="F103" s="147"/>
      <c r="G103" s="148"/>
      <c r="H103" s="149"/>
      <c r="I103" s="149"/>
      <c r="O103" s="150">
        <v>1</v>
      </c>
    </row>
    <row r="104" spans="1:104" ht="22.5">
      <c r="A104" s="151">
        <v>53</v>
      </c>
      <c r="B104" s="152" t="s">
        <v>221</v>
      </c>
      <c r="C104" s="153" t="s">
        <v>222</v>
      </c>
      <c r="D104" s="154" t="s">
        <v>73</v>
      </c>
      <c r="E104" s="155">
        <v>44.952</v>
      </c>
      <c r="F104" s="155"/>
      <c r="G104" s="156">
        <f>E104*F104</f>
        <v>0</v>
      </c>
      <c r="O104" s="150">
        <v>2</v>
      </c>
      <c r="AA104" s="123">
        <v>12</v>
      </c>
      <c r="AB104" s="123">
        <v>0</v>
      </c>
      <c r="AC104" s="123">
        <v>53</v>
      </c>
      <c r="AZ104" s="123">
        <v>2</v>
      </c>
      <c r="BA104" s="123">
        <f>IF(AZ104=1,G104,0)</f>
        <v>0</v>
      </c>
      <c r="BB104" s="123">
        <f>IF(AZ104=2,G104,0)</f>
        <v>0</v>
      </c>
      <c r="BC104" s="123">
        <f>IF(AZ104=3,G104,0)</f>
        <v>0</v>
      </c>
      <c r="BD104" s="123">
        <f>IF(AZ104=4,G104,0)</f>
        <v>0</v>
      </c>
      <c r="BE104" s="123">
        <f>IF(AZ104=5,G104,0)</f>
        <v>0</v>
      </c>
      <c r="CZ104" s="123">
        <v>0.01728</v>
      </c>
    </row>
    <row r="105" spans="1:15" ht="12.75">
      <c r="A105" s="157"/>
      <c r="B105" s="158"/>
      <c r="C105" s="220" t="s">
        <v>223</v>
      </c>
      <c r="D105" s="221"/>
      <c r="E105" s="159">
        <v>44.952</v>
      </c>
      <c r="F105" s="160"/>
      <c r="G105" s="161"/>
      <c r="M105" s="162" t="s">
        <v>223</v>
      </c>
      <c r="O105" s="150"/>
    </row>
    <row r="106" spans="1:104" ht="12.75">
      <c r="A106" s="151">
        <v>54</v>
      </c>
      <c r="B106" s="152" t="s">
        <v>224</v>
      </c>
      <c r="C106" s="153" t="s">
        <v>225</v>
      </c>
      <c r="D106" s="154" t="s">
        <v>116</v>
      </c>
      <c r="E106" s="155">
        <v>0.77677</v>
      </c>
      <c r="F106" s="155"/>
      <c r="G106" s="156">
        <f>E106*F106</f>
        <v>0</v>
      </c>
      <c r="O106" s="150">
        <v>2</v>
      </c>
      <c r="AA106" s="123">
        <v>12</v>
      </c>
      <c r="AB106" s="123">
        <v>0</v>
      </c>
      <c r="AC106" s="123">
        <v>54</v>
      </c>
      <c r="AZ106" s="123">
        <v>2</v>
      </c>
      <c r="BA106" s="123">
        <f>IF(AZ106=1,G106,0)</f>
        <v>0</v>
      </c>
      <c r="BB106" s="123">
        <f>IF(AZ106=2,G106,0)</f>
        <v>0</v>
      </c>
      <c r="BC106" s="123">
        <f>IF(AZ106=3,G106,0)</f>
        <v>0</v>
      </c>
      <c r="BD106" s="123">
        <f>IF(AZ106=4,G106,0)</f>
        <v>0</v>
      </c>
      <c r="BE106" s="123">
        <f>IF(AZ106=5,G106,0)</f>
        <v>0</v>
      </c>
      <c r="CZ106" s="123">
        <v>0</v>
      </c>
    </row>
    <row r="107" spans="1:57" ht="12.75">
      <c r="A107" s="163"/>
      <c r="B107" s="164" t="s">
        <v>66</v>
      </c>
      <c r="C107" s="165" t="str">
        <f>CONCATENATE(B103," ",C103)</f>
        <v>781 Obklady keramické</v>
      </c>
      <c r="D107" s="163"/>
      <c r="E107" s="166"/>
      <c r="F107" s="166"/>
      <c r="G107" s="167">
        <f>SUM(G103:G106)</f>
        <v>0</v>
      </c>
      <c r="O107" s="150">
        <v>4</v>
      </c>
      <c r="BA107" s="168">
        <f>SUM(BA103:BA106)</f>
        <v>0</v>
      </c>
      <c r="BB107" s="168">
        <f>SUM(BB103:BB106)</f>
        <v>0</v>
      </c>
      <c r="BC107" s="168">
        <f>SUM(BC103:BC106)</f>
        <v>0</v>
      </c>
      <c r="BD107" s="168">
        <f>SUM(BD103:BD106)</f>
        <v>0</v>
      </c>
      <c r="BE107" s="168">
        <f>SUM(BE103:BE106)</f>
        <v>0</v>
      </c>
    </row>
    <row r="108" spans="1:15" ht="12.75">
      <c r="A108" s="143" t="s">
        <v>65</v>
      </c>
      <c r="B108" s="144" t="s">
        <v>226</v>
      </c>
      <c r="C108" s="145" t="s">
        <v>227</v>
      </c>
      <c r="D108" s="146"/>
      <c r="E108" s="147"/>
      <c r="F108" s="147"/>
      <c r="G108" s="148"/>
      <c r="H108" s="149"/>
      <c r="I108" s="149"/>
      <c r="O108" s="150">
        <v>1</v>
      </c>
    </row>
    <row r="109" spans="1:104" ht="12.75">
      <c r="A109" s="151">
        <v>55</v>
      </c>
      <c r="B109" s="152" t="s">
        <v>228</v>
      </c>
      <c r="C109" s="153" t="s">
        <v>229</v>
      </c>
      <c r="D109" s="154" t="s">
        <v>73</v>
      </c>
      <c r="E109" s="155">
        <v>17.472</v>
      </c>
      <c r="F109" s="155"/>
      <c r="G109" s="156">
        <f>E109*F109</f>
        <v>0</v>
      </c>
      <c r="O109" s="150">
        <v>2</v>
      </c>
      <c r="AA109" s="123">
        <v>12</v>
      </c>
      <c r="AB109" s="123">
        <v>0</v>
      </c>
      <c r="AC109" s="123">
        <v>55</v>
      </c>
      <c r="AZ109" s="123">
        <v>2</v>
      </c>
      <c r="BA109" s="123">
        <f>IF(AZ109=1,G109,0)</f>
        <v>0</v>
      </c>
      <c r="BB109" s="123">
        <f>IF(AZ109=2,G109,0)</f>
        <v>0</v>
      </c>
      <c r="BC109" s="123">
        <f>IF(AZ109=3,G109,0)</f>
        <v>0</v>
      </c>
      <c r="BD109" s="123">
        <f>IF(AZ109=4,G109,0)</f>
        <v>0</v>
      </c>
      <c r="BE109" s="123">
        <f>IF(AZ109=5,G109,0)</f>
        <v>0</v>
      </c>
      <c r="CZ109" s="123">
        <v>0.00013</v>
      </c>
    </row>
    <row r="110" spans="1:15" ht="12.75">
      <c r="A110" s="157"/>
      <c r="B110" s="158"/>
      <c r="C110" s="220" t="s">
        <v>101</v>
      </c>
      <c r="D110" s="221"/>
      <c r="E110" s="159">
        <v>17.472</v>
      </c>
      <c r="F110" s="160"/>
      <c r="G110" s="161"/>
      <c r="M110" s="162" t="s">
        <v>101</v>
      </c>
      <c r="O110" s="150"/>
    </row>
    <row r="111" spans="1:104" ht="12.75">
      <c r="A111" s="151">
        <v>56</v>
      </c>
      <c r="B111" s="152" t="s">
        <v>230</v>
      </c>
      <c r="C111" s="153" t="s">
        <v>231</v>
      </c>
      <c r="D111" s="154" t="s">
        <v>73</v>
      </c>
      <c r="E111" s="155">
        <v>17.472</v>
      </c>
      <c r="F111" s="155"/>
      <c r="G111" s="156">
        <f>E111*F111</f>
        <v>0</v>
      </c>
      <c r="O111" s="150">
        <v>2</v>
      </c>
      <c r="AA111" s="123">
        <v>12</v>
      </c>
      <c r="AB111" s="123">
        <v>0</v>
      </c>
      <c r="AC111" s="123">
        <v>56</v>
      </c>
      <c r="AZ111" s="123">
        <v>2</v>
      </c>
      <c r="BA111" s="123">
        <f>IF(AZ111=1,G111,0)</f>
        <v>0</v>
      </c>
      <c r="BB111" s="123">
        <f>IF(AZ111=2,G111,0)</f>
        <v>0</v>
      </c>
      <c r="BC111" s="123">
        <f>IF(AZ111=3,G111,0)</f>
        <v>0</v>
      </c>
      <c r="BD111" s="123">
        <f>IF(AZ111=4,G111,0)</f>
        <v>0</v>
      </c>
      <c r="BE111" s="123">
        <f>IF(AZ111=5,G111,0)</f>
        <v>0</v>
      </c>
      <c r="CZ111" s="123">
        <v>0.00029</v>
      </c>
    </row>
    <row r="112" spans="1:104" ht="12.75">
      <c r="A112" s="151">
        <v>57</v>
      </c>
      <c r="B112" s="152" t="s">
        <v>232</v>
      </c>
      <c r="C112" s="153" t="s">
        <v>233</v>
      </c>
      <c r="D112" s="154" t="s">
        <v>73</v>
      </c>
      <c r="E112" s="155">
        <v>30.508</v>
      </c>
      <c r="F112" s="155"/>
      <c r="G112" s="156">
        <f>E112*F112</f>
        <v>0</v>
      </c>
      <c r="O112" s="150">
        <v>2</v>
      </c>
      <c r="AA112" s="123">
        <v>12</v>
      </c>
      <c r="AB112" s="123">
        <v>0</v>
      </c>
      <c r="AC112" s="123">
        <v>57</v>
      </c>
      <c r="AZ112" s="123">
        <v>2</v>
      </c>
      <c r="BA112" s="123">
        <f>IF(AZ112=1,G112,0)</f>
        <v>0</v>
      </c>
      <c r="BB112" s="123">
        <f>IF(AZ112=2,G112,0)</f>
        <v>0</v>
      </c>
      <c r="BC112" s="123">
        <f>IF(AZ112=3,G112,0)</f>
        <v>0</v>
      </c>
      <c r="BD112" s="123">
        <f>IF(AZ112=4,G112,0)</f>
        <v>0</v>
      </c>
      <c r="BE112" s="123">
        <f>IF(AZ112=5,G112,0)</f>
        <v>0</v>
      </c>
      <c r="CZ112" s="123">
        <v>0.0002</v>
      </c>
    </row>
    <row r="113" spans="1:15" ht="12.75">
      <c r="A113" s="157"/>
      <c r="B113" s="158"/>
      <c r="C113" s="220" t="s">
        <v>234</v>
      </c>
      <c r="D113" s="221"/>
      <c r="E113" s="159">
        <v>30.508</v>
      </c>
      <c r="F113" s="160"/>
      <c r="G113" s="161"/>
      <c r="M113" s="162" t="s">
        <v>234</v>
      </c>
      <c r="O113" s="150"/>
    </row>
    <row r="114" spans="1:57" ht="12.75">
      <c r="A114" s="163"/>
      <c r="B114" s="164" t="s">
        <v>66</v>
      </c>
      <c r="C114" s="165" t="str">
        <f>CONCATENATE(B108," ",C108)</f>
        <v>784 Malby</v>
      </c>
      <c r="D114" s="163"/>
      <c r="E114" s="166"/>
      <c r="F114" s="166"/>
      <c r="G114" s="167">
        <f>SUM(G108:G113)</f>
        <v>0</v>
      </c>
      <c r="O114" s="150">
        <v>4</v>
      </c>
      <c r="BA114" s="168">
        <f>SUM(BA108:BA113)</f>
        <v>0</v>
      </c>
      <c r="BB114" s="168">
        <f>SUM(BB108:BB113)</f>
        <v>0</v>
      </c>
      <c r="BC114" s="168">
        <f>SUM(BC108:BC113)</f>
        <v>0</v>
      </c>
      <c r="BD114" s="168">
        <f>SUM(BD108:BD113)</f>
        <v>0</v>
      </c>
      <c r="BE114" s="168">
        <f>SUM(BE108:BE113)</f>
        <v>0</v>
      </c>
    </row>
    <row r="115" spans="1:15" ht="12.75">
      <c r="A115" s="143" t="s">
        <v>65</v>
      </c>
      <c r="B115" s="144" t="s">
        <v>235</v>
      </c>
      <c r="C115" s="145" t="s">
        <v>236</v>
      </c>
      <c r="D115" s="146"/>
      <c r="E115" s="147"/>
      <c r="F115" s="147"/>
      <c r="G115" s="148"/>
      <c r="H115" s="149"/>
      <c r="I115" s="149"/>
      <c r="O115" s="150">
        <v>1</v>
      </c>
    </row>
    <row r="116" spans="1:104" ht="12.75">
      <c r="A116" s="151">
        <v>58</v>
      </c>
      <c r="B116" s="152" t="s">
        <v>237</v>
      </c>
      <c r="C116" s="153" t="s">
        <v>242</v>
      </c>
      <c r="D116" s="154" t="s">
        <v>238</v>
      </c>
      <c r="E116" s="155">
        <v>1</v>
      </c>
      <c r="F116" s="155"/>
      <c r="G116" s="156">
        <f>E116*F116</f>
        <v>0</v>
      </c>
      <c r="O116" s="150">
        <v>2</v>
      </c>
      <c r="AA116" s="123">
        <v>12</v>
      </c>
      <c r="AB116" s="123">
        <v>0</v>
      </c>
      <c r="AC116" s="123">
        <v>58</v>
      </c>
      <c r="AZ116" s="123">
        <v>4</v>
      </c>
      <c r="BA116" s="123">
        <f>IF(AZ116=1,G116,0)</f>
        <v>0</v>
      </c>
      <c r="BB116" s="123">
        <f>IF(AZ116=2,G116,0)</f>
        <v>0</v>
      </c>
      <c r="BC116" s="123">
        <f>IF(AZ116=3,G116,0)</f>
        <v>0</v>
      </c>
      <c r="BD116" s="123">
        <f>IF(AZ116=4,G116,0)</f>
        <v>0</v>
      </c>
      <c r="BE116" s="123">
        <f>IF(AZ116=5,G116,0)</f>
        <v>0</v>
      </c>
      <c r="CZ116" s="123">
        <v>0</v>
      </c>
    </row>
    <row r="117" spans="1:57" ht="12.75">
      <c r="A117" s="163"/>
      <c r="B117" s="164" t="s">
        <v>66</v>
      </c>
      <c r="C117" s="165" t="str">
        <f>CONCATENATE(B115," ",C115)</f>
        <v>M21 Elektromontáže</v>
      </c>
      <c r="D117" s="163"/>
      <c r="E117" s="166"/>
      <c r="F117" s="166"/>
      <c r="G117" s="167">
        <f>SUM(G115:G116)</f>
        <v>0</v>
      </c>
      <c r="O117" s="150">
        <v>4</v>
      </c>
      <c r="BA117" s="168">
        <f>SUM(BA115:BA116)</f>
        <v>0</v>
      </c>
      <c r="BB117" s="168">
        <f>SUM(BB115:BB116)</f>
        <v>0</v>
      </c>
      <c r="BC117" s="168">
        <f>SUM(BC115:BC116)</f>
        <v>0</v>
      </c>
      <c r="BD117" s="168">
        <f>SUM(BD115:BD116)</f>
        <v>0</v>
      </c>
      <c r="BE117" s="168">
        <f>SUM(BE115:BE116)</f>
        <v>0</v>
      </c>
    </row>
    <row r="118" spans="1:7" ht="12.75">
      <c r="A118" s="124"/>
      <c r="B118" s="124"/>
      <c r="C118" s="124"/>
      <c r="D118" s="124"/>
      <c r="E118" s="124"/>
      <c r="F118" s="124"/>
      <c r="G118" s="124"/>
    </row>
    <row r="119" ht="12.75">
      <c r="E119" s="123"/>
    </row>
    <row r="120" ht="12.75">
      <c r="E120" s="123"/>
    </row>
    <row r="121" ht="12.75">
      <c r="E121" s="123"/>
    </row>
    <row r="122" ht="12.75">
      <c r="E122" s="123"/>
    </row>
    <row r="123" ht="12.75">
      <c r="E123" s="123"/>
    </row>
    <row r="124" ht="12.75">
      <c r="E124" s="123"/>
    </row>
    <row r="125" ht="12.75">
      <c r="E125" s="123"/>
    </row>
    <row r="126" ht="12.75">
      <c r="E126" s="123"/>
    </row>
    <row r="127" ht="12.75">
      <c r="E127" s="123"/>
    </row>
    <row r="128" ht="12.75">
      <c r="E128" s="123"/>
    </row>
    <row r="129" ht="12.75">
      <c r="E129" s="123"/>
    </row>
    <row r="130" ht="12.75">
      <c r="E130" s="123"/>
    </row>
    <row r="131" ht="12.75">
      <c r="E131" s="123"/>
    </row>
    <row r="132" ht="12.75">
      <c r="E132" s="123"/>
    </row>
    <row r="133" ht="12.75">
      <c r="E133" s="123"/>
    </row>
    <row r="134" ht="12.75">
      <c r="E134" s="123"/>
    </row>
    <row r="135" ht="12.75">
      <c r="E135" s="123"/>
    </row>
    <row r="136" ht="12.75">
      <c r="E136" s="123"/>
    </row>
    <row r="137" ht="12.75">
      <c r="E137" s="123"/>
    </row>
    <row r="138" ht="12.75">
      <c r="E138" s="123"/>
    </row>
    <row r="139" ht="12.75">
      <c r="E139" s="123"/>
    </row>
    <row r="140" ht="12.75">
      <c r="E140" s="123"/>
    </row>
    <row r="141" spans="1:7" ht="12.75">
      <c r="A141" s="169"/>
      <c r="B141" s="169"/>
      <c r="C141" s="169"/>
      <c r="D141" s="169"/>
      <c r="E141" s="169"/>
      <c r="F141" s="169"/>
      <c r="G141" s="169"/>
    </row>
    <row r="142" spans="1:7" ht="12.75">
      <c r="A142" s="169"/>
      <c r="B142" s="169"/>
      <c r="C142" s="169"/>
      <c r="D142" s="169"/>
      <c r="E142" s="169"/>
      <c r="F142" s="169"/>
      <c r="G142" s="169"/>
    </row>
    <row r="143" spans="1:7" ht="12.75">
      <c r="A143" s="169"/>
      <c r="B143" s="169"/>
      <c r="C143" s="169"/>
      <c r="D143" s="169"/>
      <c r="E143" s="169"/>
      <c r="F143" s="169"/>
      <c r="G143" s="169"/>
    </row>
    <row r="144" spans="1:7" ht="12.75">
      <c r="A144" s="169"/>
      <c r="B144" s="169"/>
      <c r="C144" s="169"/>
      <c r="D144" s="169"/>
      <c r="E144" s="169"/>
      <c r="F144" s="169"/>
      <c r="G144" s="169"/>
    </row>
    <row r="145" ht="12.75">
      <c r="E145" s="123"/>
    </row>
    <row r="146" ht="12.75">
      <c r="E146" s="123"/>
    </row>
    <row r="147" ht="12.75">
      <c r="E147" s="123"/>
    </row>
    <row r="148" ht="12.75">
      <c r="E148" s="123"/>
    </row>
    <row r="149" ht="12.75">
      <c r="E149" s="123"/>
    </row>
    <row r="150" ht="12.75">
      <c r="E150" s="123"/>
    </row>
    <row r="151" ht="12.75">
      <c r="E151" s="123"/>
    </row>
    <row r="152" ht="12.75">
      <c r="E152" s="123"/>
    </row>
    <row r="153" ht="12.75">
      <c r="E153" s="123"/>
    </row>
    <row r="154" ht="12.75">
      <c r="E154" s="123"/>
    </row>
    <row r="155" ht="12.75">
      <c r="E155" s="123"/>
    </row>
    <row r="156" ht="12.75">
      <c r="E156" s="123"/>
    </row>
    <row r="157" ht="12.75">
      <c r="E157" s="123"/>
    </row>
    <row r="158" ht="12.75">
      <c r="E158" s="123"/>
    </row>
    <row r="159" ht="12.75">
      <c r="E159" s="123"/>
    </row>
    <row r="160" ht="12.75">
      <c r="E160" s="123"/>
    </row>
    <row r="161" ht="12.75">
      <c r="E161" s="123"/>
    </row>
    <row r="162" ht="12.75">
      <c r="E162" s="123"/>
    </row>
    <row r="163" ht="12.75">
      <c r="E163" s="123"/>
    </row>
    <row r="164" ht="12.75">
      <c r="E164" s="123"/>
    </row>
    <row r="165" ht="12.75">
      <c r="E165" s="123"/>
    </row>
    <row r="166" ht="12.75">
      <c r="E166" s="123"/>
    </row>
    <row r="167" ht="12.75">
      <c r="E167" s="123"/>
    </row>
    <row r="168" ht="12.75">
      <c r="E168" s="123"/>
    </row>
    <row r="169" ht="12.75">
      <c r="E169" s="123"/>
    </row>
    <row r="170" ht="12.75">
      <c r="E170" s="123"/>
    </row>
    <row r="171" ht="12.75">
      <c r="E171" s="123"/>
    </row>
    <row r="172" ht="12.75">
      <c r="E172" s="123"/>
    </row>
    <row r="173" ht="12.75">
      <c r="E173" s="123"/>
    </row>
    <row r="174" ht="12.75">
      <c r="E174" s="123"/>
    </row>
    <row r="175" ht="12.75">
      <c r="E175" s="123"/>
    </row>
    <row r="176" spans="1:2" ht="12.75">
      <c r="A176" s="170"/>
      <c r="B176" s="170"/>
    </row>
    <row r="177" spans="1:7" ht="12.75">
      <c r="A177" s="169"/>
      <c r="B177" s="169"/>
      <c r="C177" s="172"/>
      <c r="D177" s="172"/>
      <c r="E177" s="173"/>
      <c r="F177" s="172"/>
      <c r="G177" s="174"/>
    </row>
    <row r="178" spans="1:7" ht="12.75">
      <c r="A178" s="175"/>
      <c r="B178" s="175"/>
      <c r="C178" s="169"/>
      <c r="D178" s="169"/>
      <c r="E178" s="176"/>
      <c r="F178" s="169"/>
      <c r="G178" s="169"/>
    </row>
    <row r="179" spans="1:7" ht="12.75">
      <c r="A179" s="169"/>
      <c r="B179" s="169"/>
      <c r="C179" s="169"/>
      <c r="D179" s="169"/>
      <c r="E179" s="176"/>
      <c r="F179" s="169"/>
      <c r="G179" s="169"/>
    </row>
    <row r="180" spans="1:7" ht="12.75">
      <c r="A180" s="169"/>
      <c r="B180" s="169"/>
      <c r="C180" s="169"/>
      <c r="D180" s="169"/>
      <c r="E180" s="176"/>
      <c r="F180" s="169"/>
      <c r="G180" s="169"/>
    </row>
    <row r="181" spans="1:7" ht="12.75">
      <c r="A181" s="169"/>
      <c r="B181" s="169"/>
      <c r="C181" s="169"/>
      <c r="D181" s="169"/>
      <c r="E181" s="176"/>
      <c r="F181" s="169"/>
      <c r="G181" s="169"/>
    </row>
    <row r="182" spans="1:7" ht="12.75">
      <c r="A182" s="169"/>
      <c r="B182" s="169"/>
      <c r="C182" s="169"/>
      <c r="D182" s="169"/>
      <c r="E182" s="176"/>
      <c r="F182" s="169"/>
      <c r="G182" s="169"/>
    </row>
    <row r="183" spans="1:7" ht="12.75">
      <c r="A183" s="169"/>
      <c r="B183" s="169"/>
      <c r="C183" s="169"/>
      <c r="D183" s="169"/>
      <c r="E183" s="176"/>
      <c r="F183" s="169"/>
      <c r="G183" s="169"/>
    </row>
    <row r="184" spans="1:7" ht="12.75">
      <c r="A184" s="169"/>
      <c r="B184" s="169"/>
      <c r="C184" s="169"/>
      <c r="D184" s="169"/>
      <c r="E184" s="176"/>
      <c r="F184" s="169"/>
      <c r="G184" s="169"/>
    </row>
    <row r="185" spans="1:7" ht="12.75">
      <c r="A185" s="169"/>
      <c r="B185" s="169"/>
      <c r="C185" s="169"/>
      <c r="D185" s="169"/>
      <c r="E185" s="176"/>
      <c r="F185" s="169"/>
      <c r="G185" s="169"/>
    </row>
    <row r="186" spans="1:7" ht="12.75">
      <c r="A186" s="169"/>
      <c r="B186" s="169"/>
      <c r="C186" s="169"/>
      <c r="D186" s="169"/>
      <c r="E186" s="176"/>
      <c r="F186" s="169"/>
      <c r="G186" s="169"/>
    </row>
    <row r="187" spans="1:7" ht="12.75">
      <c r="A187" s="169"/>
      <c r="B187" s="169"/>
      <c r="C187" s="169"/>
      <c r="D187" s="169"/>
      <c r="E187" s="176"/>
      <c r="F187" s="169"/>
      <c r="G187" s="169"/>
    </row>
    <row r="188" spans="1:7" ht="12.75">
      <c r="A188" s="169"/>
      <c r="B188" s="169"/>
      <c r="C188" s="169"/>
      <c r="D188" s="169"/>
      <c r="E188" s="176"/>
      <c r="F188" s="169"/>
      <c r="G188" s="169"/>
    </row>
    <row r="189" spans="1:7" ht="12.75">
      <c r="A189" s="169"/>
      <c r="B189" s="169"/>
      <c r="C189" s="169"/>
      <c r="D189" s="169"/>
      <c r="E189" s="176"/>
      <c r="F189" s="169"/>
      <c r="G189" s="169"/>
    </row>
    <row r="190" spans="1:7" ht="12.75">
      <c r="A190" s="169"/>
      <c r="B190" s="169"/>
      <c r="C190" s="169"/>
      <c r="D190" s="169"/>
      <c r="E190" s="176"/>
      <c r="F190" s="169"/>
      <c r="G190" s="169"/>
    </row>
  </sheetData>
  <mergeCells count="25">
    <mergeCell ref="C35:D35"/>
    <mergeCell ref="C13:D13"/>
    <mergeCell ref="C17:D17"/>
    <mergeCell ref="A1:G1"/>
    <mergeCell ref="A3:B3"/>
    <mergeCell ref="A4:B4"/>
    <mergeCell ref="E4:G4"/>
    <mergeCell ref="C9:D9"/>
    <mergeCell ref="C25:D25"/>
    <mergeCell ref="C27:D27"/>
    <mergeCell ref="C29:D29"/>
    <mergeCell ref="C32:D32"/>
    <mergeCell ref="C33:D33"/>
    <mergeCell ref="C64:D64"/>
    <mergeCell ref="C81:D81"/>
    <mergeCell ref="C51:D51"/>
    <mergeCell ref="C60:D60"/>
    <mergeCell ref="C42:D42"/>
    <mergeCell ref="C47:D47"/>
    <mergeCell ref="C105:D105"/>
    <mergeCell ref="C110:D110"/>
    <mergeCell ref="C113:D113"/>
    <mergeCell ref="C96:D96"/>
    <mergeCell ref="C98:D98"/>
    <mergeCell ref="C100:D100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Hepnar Petr</dc:creator>
  <cp:keywords/>
  <dc:description/>
  <cp:lastModifiedBy>Hepnar Petr</cp:lastModifiedBy>
  <dcterms:created xsi:type="dcterms:W3CDTF">2013-06-04T11:04:16Z</dcterms:created>
  <dcterms:modified xsi:type="dcterms:W3CDTF">2013-09-06T10:03:43Z</dcterms:modified>
  <cp:category/>
  <cp:version/>
  <cp:contentType/>
  <cp:contentStatus/>
</cp:coreProperties>
</file>