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2"/>
  </bookViews>
  <sheets>
    <sheet name="REKAPITULACE" sheetId="1" r:id="rId1"/>
    <sheet name="EZS" sheetId="2" r:id="rId2"/>
    <sheet name="CCTV" sheetId="3" r:id="rId3"/>
  </sheets>
  <definedNames>
    <definedName name="_xlnm.Print_Titles" localSheetId="2">'CCTV'!$1:$6</definedName>
    <definedName name="_xlnm.Print_Titles" localSheetId="1">'EZS'!$1:$6</definedName>
    <definedName name="_xlnm.Print_Area" localSheetId="2">'CCTV'!$A$1:$I$151</definedName>
    <definedName name="_xlnm.Print_Area" localSheetId="1">'EZS'!$A$1:$I$178</definedName>
    <definedName name="_xlnm.Print_Area" localSheetId="0">'REKAPITULACE'!$A$1:$I$35</definedName>
  </definedNames>
  <calcPr fullCalcOnLoad="1"/>
</workbook>
</file>

<file path=xl/sharedStrings.xml><?xml version="1.0" encoding="utf-8"?>
<sst xmlns="http://schemas.openxmlformats.org/spreadsheetml/2006/main" count="629" uniqueCount="251">
  <si>
    <t>m</t>
  </si>
  <si>
    <t>materiál</t>
  </si>
  <si>
    <t>celkem</t>
  </si>
  <si>
    <t>montáž</t>
  </si>
  <si>
    <t>ks</t>
  </si>
  <si>
    <t>kpl</t>
  </si>
  <si>
    <t>REKAPITULACE</t>
  </si>
  <si>
    <t>Zadavatel:</t>
  </si>
  <si>
    <t>Název položky</t>
  </si>
  <si>
    <t>Výměra</t>
  </si>
  <si>
    <t>Cena</t>
  </si>
  <si>
    <t>Celkem</t>
  </si>
  <si>
    <t>Specifikace</t>
  </si>
  <si>
    <t>Počet</t>
  </si>
  <si>
    <t>Měr. Jed.</t>
  </si>
  <si>
    <t>Materiál / MJ</t>
  </si>
  <si>
    <t>Montáž / MJ</t>
  </si>
  <si>
    <t>Materiál</t>
  </si>
  <si>
    <t>Montáž</t>
  </si>
  <si>
    <t>Kabeláž</t>
  </si>
  <si>
    <t>Ostatní</t>
  </si>
  <si>
    <t>Podružný el.inst. materiál</t>
  </si>
  <si>
    <t>Stavební přípomoce</t>
  </si>
  <si>
    <t>Měření a protokol strukturované kabeláže</t>
  </si>
  <si>
    <t>Uvedení do provozu</t>
  </si>
  <si>
    <t>Proškolení obsluhy</t>
  </si>
  <si>
    <t>Dokumentace skutečného provedení</t>
  </si>
  <si>
    <t>VÝKAZ VÝMĚR</t>
  </si>
  <si>
    <t>Rekonstrukce EZS a CCTV areálu Zbraslav - Na Baních 1304, Praha 5</t>
  </si>
  <si>
    <t>Česká republika - Ministerstvo vnitra</t>
  </si>
  <si>
    <t>Nad Štolou 936/3</t>
  </si>
  <si>
    <t>170 34 Praha 7</t>
  </si>
  <si>
    <t>Zhotovitel:</t>
  </si>
  <si>
    <t>TIPA Telekom plus a.s.</t>
  </si>
  <si>
    <t>Hrotovická 169</t>
  </si>
  <si>
    <t>674 01 Třebíč</t>
  </si>
  <si>
    <t xml:space="preserve">Číslo zakázky zhotovitele: </t>
  </si>
  <si>
    <t>EZS</t>
  </si>
  <si>
    <t>Prvky EZS</t>
  </si>
  <si>
    <t>CCTV</t>
  </si>
  <si>
    <t>Prvky CCTV</t>
  </si>
  <si>
    <t>Rozvaděče</t>
  </si>
  <si>
    <t>Úložné konstrukce a výkopové práce</t>
  </si>
  <si>
    <t>CELKEM EZS</t>
  </si>
  <si>
    <t>CELKEM CCTV</t>
  </si>
  <si>
    <t>N013860 - Ústředna MB Secure 5000</t>
  </si>
  <si>
    <t>N013950 - Syst. zdroj, BUS2, 12V DC/26Ah, AUX 1,5A</t>
  </si>
  <si>
    <t>N013750 - Kryt ústředny MB Secure ZG3.1</t>
  </si>
  <si>
    <t>N057865 - DS6750 komunikátor - Analog tel. l. Contact ID/TCPIP/USB</t>
  </si>
  <si>
    <t>N013002 - grafická klávesnice (komplet), bílá, MB Secure</t>
  </si>
  <si>
    <t>N044500 - interní maják/siréna na BUS2 pro MB Secure</t>
  </si>
  <si>
    <t>N010130 - koncentrátor DUO 4in/2out, povrch.mont. BUS2/BUS1</t>
  </si>
  <si>
    <t>N013631 - Winmag plus, licence, USB</t>
  </si>
  <si>
    <t>N013601 - Winmag licence EZS</t>
  </si>
  <si>
    <t>N013620 - Winmag licence MAXPRO VMS</t>
  </si>
  <si>
    <t>TAW200 - Jednostranný sloup pro IR závory Optex &amp; Takex, montáž na zeď, výška 2,0 m</t>
  </si>
  <si>
    <t>TAS200 - Jednostranný sloup pro IR závory Optex &amp; Takex, montáž na patku, výška 2,0 m</t>
  </si>
  <si>
    <t>TAD200 - Oboustranný sloup pro IR závory Optex &amp; Takex, montáž na patku, výška 2,0 m</t>
  </si>
  <si>
    <t>CRFB - Konzola pro montáž sloupů TASxxx/TADxxx na betonovou patku</t>
  </si>
  <si>
    <t>TAPS - Sestava kontaktu proti přelezení pro sloupy TADxxx / TASxxx / TAWxxx</t>
  </si>
  <si>
    <t>PTH - Vyhřívací prvek pro sloupy MBxxx / MBxxxW / PTxxx / TASxxx / TAWxxx / TADxxx</t>
  </si>
  <si>
    <t>PTS - Termostat pro řízení vyhřívacích prvků PTH a MAH</t>
  </si>
  <si>
    <t>PB-50HF-KH - 4-paprsková IR závora, dosah 50 m, synchr. - 4 kanály, montáž do sloupů</t>
  </si>
  <si>
    <t>PB-100HF-KH - 4-paprsková IR závora, dosah 100 m, synchr. - 4 kanály, montáž do sloupů</t>
  </si>
  <si>
    <t>PB-200HF-KH - 4-paprsková IR závora, dosah 200 m, synchr. - 4 kanály, montáž do sloupů</t>
  </si>
  <si>
    <t>Položky sloupů s IR závorami</t>
  </si>
  <si>
    <t>DIN lišta</t>
  </si>
  <si>
    <t>Řadová svornice RSA 2,5 A</t>
  </si>
  <si>
    <t>Přepážka pro RSA 2,5 A - středová</t>
  </si>
  <si>
    <t>Přepážka pro RSA 2,5 A - koncová</t>
  </si>
  <si>
    <t>Propojovací hřeben pro RSA 2,5 A 3-násobný</t>
  </si>
  <si>
    <t>Propojovací hřeben pro RSA 2,5 A 4-násobný</t>
  </si>
  <si>
    <t>Řadová svornice RSA 4 A</t>
  </si>
  <si>
    <t>Přepážka pro RSA 4 A - středová</t>
  </si>
  <si>
    <t>Přepážka pro RSA 4 A - koncová</t>
  </si>
  <si>
    <t>Řadová svornice RSA PE 10 A</t>
  </si>
  <si>
    <t>Kompletace sloupu s IR závorami</t>
  </si>
  <si>
    <t>Betonová patka pro sloup s IR závoramy, včetně zemních prací</t>
  </si>
  <si>
    <t>hod</t>
  </si>
  <si>
    <t xml:space="preserve">Nastavení jednotlivých IR závor </t>
  </si>
  <si>
    <t>PB-IN-50HF - 4-paprsková IR závora, dosah 50 m, synchronizace - 4 kanály</t>
  </si>
  <si>
    <t>PBH - Sada vyhřívacích jednotek (pár) pro IR závory PB-TK/TE/ST/F/IN-HF/AT</t>
  </si>
  <si>
    <t>BP-200F - Sada zadních krytů (pár) pro IR závory PB-ST/F/AT/IN-HF</t>
  </si>
  <si>
    <t>Konzole pozink. pro upevnění IR závor před okna</t>
  </si>
  <si>
    <t>GJD360/AM - D-TectDT/AM - venk. duální (PIR+MW) det., 30 x 20 m, mont. v. 1,5 - 6 m, AM</t>
  </si>
  <si>
    <t>GP001/AB/G3 - MG kontakt hliníkový polarizovaný s pracovní mezerou 8mm a armovanou hadicí 57cm</t>
  </si>
  <si>
    <t>EN3-JB9-HD - Plastová propojovací krabice, 7+2 šroubovací svorky, s těsněním proti vlhkosti</t>
  </si>
  <si>
    <t>Podstavec pod rozvaděč Schrack -  maxipol (500x750x312) 50x730x284</t>
  </si>
  <si>
    <t>Rozvaděčový kanál KOPOS RK-60x100</t>
  </si>
  <si>
    <t>Rozvaděčový kanál KOPOS RK-40x100</t>
  </si>
  <si>
    <t>Rozvaděčový kanál KOPOS RK-OVK 20</t>
  </si>
  <si>
    <t>Propojovací hřeben pro RSA 2,5 A 2-násobný</t>
  </si>
  <si>
    <t>Přepěťová ochrana DA-275DF6</t>
  </si>
  <si>
    <t>Napájecí zdroj 24V DC / 300W - BKE-JS300-240/DIN2</t>
  </si>
  <si>
    <t>Dobíjecí modul k AKU - UZM-2</t>
  </si>
  <si>
    <t>AKU - 12V / 100Ah</t>
  </si>
  <si>
    <t>N010130 - Koncentrátor DUO 4in/2out, povrch.mont. BUS2/BUS1</t>
  </si>
  <si>
    <t>AKU - 12V / 18Ah</t>
  </si>
  <si>
    <t>Rozvaděč Schrack - Maxipol 500x750x300, včetně plechové montážní desky a zámku</t>
  </si>
  <si>
    <t>Rozvaděč Schrack - Maxipol 1250x750x300</t>
  </si>
  <si>
    <t>Montážní deska polyesterová 1250x750</t>
  </si>
  <si>
    <t>Montážní deska polyesterová 500x750</t>
  </si>
  <si>
    <t>Kabelová průchodka PG 13,5</t>
  </si>
  <si>
    <t>Kabelová průchodka PG 16</t>
  </si>
  <si>
    <t>Kabelová průchodka PG 21</t>
  </si>
  <si>
    <t>Microswitch</t>
  </si>
  <si>
    <t>TCEPKPFLE 1x4x0,6</t>
  </si>
  <si>
    <t>TCEPKPFLE 5x4x0,6</t>
  </si>
  <si>
    <t>TCEPKPFLE 10x4x0,6</t>
  </si>
  <si>
    <t>CYKY-J 3x16</t>
  </si>
  <si>
    <t>CYKY-J 3x2,5</t>
  </si>
  <si>
    <t>Ranžírovací kabel 2x0,5/0,9</t>
  </si>
  <si>
    <t>CYA-1,5</t>
  </si>
  <si>
    <t>CY 6 ZŽ</t>
  </si>
  <si>
    <t>HBD2FR1X - Venkovní IP bullet kamera, TD/N, HD 1080p, 2MP, f=3÷9mm</t>
  </si>
  <si>
    <t>WSFP - Adaptér pro montáž konzol AVH500 na sloup</t>
  </si>
  <si>
    <t>HDZ20HDEX - Venkovní PTZ IP kamera, TD/N, HD 1080p, 2MP, 20x zoom, WDR, 24V</t>
  </si>
  <si>
    <t>HDXWM2 - Konzole k SpeedDome kamerám Honeywell, vnitřní/venkovní montáž na zeď</t>
  </si>
  <si>
    <t>HDXCMA1 - Adaptér pro montáž HDXWM2 na roh</t>
  </si>
  <si>
    <t>HDXPMA2 - Adaptér pro montáž HDXWM2 na sloup</t>
  </si>
  <si>
    <t>IRN10B8AS00 - Světlo pro TD/N kamery, SMT LED, max. 240m(10°), 850nm,12/24V</t>
  </si>
  <si>
    <t>IRN30B8AS00 - Světlo pro TD/N kamery, SMT LED, max. 130m(30°), 850nm,12/24V</t>
  </si>
  <si>
    <t>2G-2.1.4.E-IP65-PoE - Průmyslový switch pro LAN-RING 2G, 4xPoE, MM/SM, IP65</t>
  </si>
  <si>
    <t>Přepěťová ochrana 10/100M Ethernet + PoE A/B nebo Hi PoE (max.70W)</t>
  </si>
  <si>
    <t>Přepěťová ochrana 10/100M Ethernet + 24VAC</t>
  </si>
  <si>
    <t>HNMSE16BP10R5X - Maxpro NVR SE, (sw+hw) pro 16 IP kamer, 800obr./s, HDD 10TB, (8TB) RAID 5</t>
  </si>
  <si>
    <t>HJK7000 - Ultrakey Plus klávesnice pro syst. Honeywell (MaxPro-Net, MaxPro VMS, VideoBlox)</t>
  </si>
  <si>
    <t>HNMSWVMS - Maxpro VMS - VM sw, SQL 2005 Express, licence pro 64 kamer a 1 klienta</t>
  </si>
  <si>
    <t>HNMSWCL - Maxpro VMS - licence pro doplnění dalšího klienta</t>
  </si>
  <si>
    <t>Montážní deska plech 800x600</t>
  </si>
  <si>
    <t>TRF-24100T-IP55-H - Transformátor toroidní, 230V/24Vac, 100VA, IP55, ochrana tř. D</t>
  </si>
  <si>
    <t xml:space="preserve">SU-230/4870H - Průmyslový spínaný zdroj 230V/48Vdc, 70W </t>
  </si>
  <si>
    <t>Přepěťová ochrana DA-275DF2</t>
  </si>
  <si>
    <t>Držák na sloupy - Držák pro rozvaděč Sarel 600mm středový třmen 105mm NEREZ</t>
  </si>
  <si>
    <t>Rozvaděč Schrack - Minipol 800x600x300, včetně příchytek a zámku</t>
  </si>
  <si>
    <t>Rozvaděč Schrack - Combiester 540x540x201, včetně příchytek, plný, včetně montážní desky</t>
  </si>
  <si>
    <t>Kabelová průchodka PG 9</t>
  </si>
  <si>
    <t>OKAKDPA-DQ(BN)2Y8E9N - Kabel gelový, 09/125um, 8 vl., PE, CLT, se zvýšenou ochranou proti hlodavcům</t>
  </si>
  <si>
    <t>SXKD-5E-UTP-PEG - Instalační kabel Solarix CAT5E UTP PE venkovní GELOVÝ</t>
  </si>
  <si>
    <t>CYKY-O 2x1,5</t>
  </si>
  <si>
    <t>CYKY-O 2x2,5</t>
  </si>
  <si>
    <t>DELL STANICE -  Dell Precision T7600 - Dva čtyřjádrové procesory Intel Xeon E5-2609 (2.4GHz, 10 MB Cache), 16GB operační paměti DDR3 (ECC), dva pevné disky s kapacitou 1 TB (RAID 1), DVD-RW optická mechanika, čtečka karet 19v1, grafická karta NVIDIA Quadro K2000 (2GB), LAN, 8x USB 2.0 + 2x USB 3.0, 2x DisplayPort, DVI,  OS Windows 7 Professional – 64bit.</t>
  </si>
  <si>
    <t xml:space="preserve">Samsung SyncMaster S27A850D - LED monitor 27" - ekologická úspora energie. 27" obrazovka, rozlišení 2560 x 1440 bodů, doba odezvy 5ms, jas 300 cd/m2, kontrast Mega Dynamic Contrast (statický kontrastní poměr 1.000:1), pozorovací úhly 178° horizontálně a 178° vertikálně; konektory: 2x Dual Link DVI, Display Port; pivot podstavec. </t>
  </si>
  <si>
    <t xml:space="preserve">SMT-2730P - LCD LED monitor, 27", HD 1920x1080, 16:9, 2 xBNC, 1 xHDMI, PIP, 230V </t>
  </si>
  <si>
    <t>UPS - Sentinel Pro SEP 2200VA, 13 min. zalohy - Technologie VFI, (on-line double conversion), řízení
mikroprocesorem, RS 232 port, USB, slot pro
komunikaci, software pro Windows/NT/Novell,
automatický by-pass, auto power OFF, battery test,
autorestart, typická doba zálohy 13 min s bateriovým modulem.</t>
  </si>
  <si>
    <t>Přídavný bateriový modul pro UPS SEP 2200/3000</t>
  </si>
  <si>
    <t>UPS - Sentinel Power Green SPH 8kVA, 12 min. zálohy - On line dvojitá konverze, řízení mikroprocesorem,
USB/RS232, USB/RS232, SPM moduly 1F:1F, SPH
modely je možné zapojit 3F:1F</t>
  </si>
  <si>
    <t>Odborná instalace UPS - Sentinel Power Green SPH 8kVA</t>
  </si>
  <si>
    <t>19"vyvazovací panel, plastový, 1U</t>
  </si>
  <si>
    <t>19"vent. jednotka 4xFAN s termostatem,1U</t>
  </si>
  <si>
    <t>Osvětlovací jednotka se zářivkou 4W</t>
  </si>
  <si>
    <t xml:space="preserve">19˝ patch panel do rozvaděče s 24 porty CAT 5e s držákem pro kabeláž, pro datový kabel typ lanko, horní osazování, zářezové svorkovnice typu LSA+ </t>
  </si>
  <si>
    <t>Optická vana 24 x SC</t>
  </si>
  <si>
    <t>Optická kazeta včetně držáků sváru</t>
  </si>
  <si>
    <t>Ochrana sváru</t>
  </si>
  <si>
    <t xml:space="preserve">Kříž rezervy kabelu </t>
  </si>
  <si>
    <t>UPS - Sentinel Dual SDH 3000VA, 11 min. zalohy - Technologie VFI, (on-line double conversion), řízení
mikroprocesorem, RS 232 port, USB, slot pro
komunikaci, software pro Windows/NT/Novell,
automatický by-pass, auto power OFF, battery test,
autorestart, typická doba zálohy 11 min., 8A dobíječ</t>
  </si>
  <si>
    <t>Přídavný bateriový modul pro UPS SDH 1
2200/3000, VSD</t>
  </si>
  <si>
    <t>Montážní sada do racku pro Sentinel Dual SDH 3000VA</t>
  </si>
  <si>
    <t>Vytyčení trasy podzemního kabelového vedení v zastavěném prostoru</t>
  </si>
  <si>
    <t>km</t>
  </si>
  <si>
    <t>přípravné tereénní práce - sejmutí drnu včetně uložení na hromady</t>
  </si>
  <si>
    <t>m2</t>
  </si>
  <si>
    <t>Odstranění podkladu nebo krytu komunikace, včetně rozpojení na kusy a zarovnání styčné spáry - ze živice, tloušťky 10 - 15 cm</t>
  </si>
  <si>
    <t>Vytrhání obrub s odkopáním horniny a lože s odhozením - ležatých silničních</t>
  </si>
  <si>
    <t>Hloubení kabelových rýh ručně - š. 50 cm, h. 70 cm v hornině třídy 3</t>
  </si>
  <si>
    <t>Kabelové lože + podsyp + zhutnění a urovnání z písku nebo štěrkopísku tloušťka 5cm bez zakrytí do 65cm</t>
  </si>
  <si>
    <t>Krytí kabelů fólií z PVC, včetně vyrovnání povrchu rýhy, rozvinutí a uložení fólie do rýhy - šířka do 40 cm</t>
  </si>
  <si>
    <t>Zásyp kabelových rýh ručně včetně zhutnění a uložení výkopu do vrstev a urovnání - š. 50 cm, h. 70 cm v hornině třídy 3</t>
  </si>
  <si>
    <t>Zřízení podkladní vrstvy včetně rozprostření a úpravy podkladu ze štěrkodrti, včetně zhutnění - tloušťka 10 -15 cm</t>
  </si>
  <si>
    <t>Kryt vozovky z litého asfaltu včetně rozprostření, tloušťky 3 - 5 cm</t>
  </si>
  <si>
    <t>Osazení obrubníku betonového do lože z betonu se zatřením spár cementovou maltou - silničníhoi</t>
  </si>
  <si>
    <t>Úprava terénu, položení drnu, včetně zalití vodou na rovině</t>
  </si>
  <si>
    <t>Demontáž části plotu</t>
  </si>
  <si>
    <t>Vrácení plotu do původního stavu</t>
  </si>
  <si>
    <t>Dorovnání terénu v zóně Z07</t>
  </si>
  <si>
    <t>m3</t>
  </si>
  <si>
    <t>Doplnění mříže do prostoru sloupu S28</t>
  </si>
  <si>
    <t>Kabelové štítky</t>
  </si>
  <si>
    <t>Funkční zkouška systému</t>
  </si>
  <si>
    <t>SW programování vazeb mezi EZS a CCTV</t>
  </si>
  <si>
    <t>Demontáž stávajícího systému a ekologická likvidace</t>
  </si>
  <si>
    <t>přípravné terénní práce - sejmutí drnu včetně uložení na hromady</t>
  </si>
  <si>
    <t>Montážní rám 10xLSA</t>
  </si>
  <si>
    <t>Svorkovnice LSA 10/2 - rozpojovací</t>
  </si>
  <si>
    <t>TELCO-ZB10P 8x6 - zásobník bleskojistek 2/10, 8x6</t>
  </si>
  <si>
    <t>BLESKOJISTKA-2-230-10 - bleskojistka 2-pólová 8x6 230 V, 10A/10kA</t>
  </si>
  <si>
    <t>Montážní rám 2xLSA</t>
  </si>
  <si>
    <t>Montážní rám 1xLSA</t>
  </si>
  <si>
    <t>Kopoflex 63</t>
  </si>
  <si>
    <t>Zemnící pásek 30x4 FeZn</t>
  </si>
  <si>
    <t>Žlab MARS NKZI 100x125x0.8</t>
  </si>
  <si>
    <t>Víko žlabu MARS NV125</t>
  </si>
  <si>
    <t>Přepážka MARS NPZ100</t>
  </si>
  <si>
    <t>Svorka MARS KSV</t>
  </si>
  <si>
    <t>Podpěra na stěnu MARS NPS 125</t>
  </si>
  <si>
    <t>Spojovací materiál MARS NSMP 6x10</t>
  </si>
  <si>
    <t>Úchytka víka žlabu MARS NPUV</t>
  </si>
  <si>
    <t>Vruty a hmoždinky pro přichycení do zdi 6x70</t>
  </si>
  <si>
    <t>Lišta plastová vkládací LHD 40x40</t>
  </si>
  <si>
    <t>Trubka plastová UV odolná pevná 1525HF FA</t>
  </si>
  <si>
    <t>Trubka plastová UV odolná ohebná APAFS28</t>
  </si>
  <si>
    <t>Příchytky trubek 5325HF FB</t>
  </si>
  <si>
    <t>DELL STANICE -  Dell Precision T7600 - Dva čtyřjádrové procesory Intel Xeon E5-2609 (2.4GHz, 10 MB Cache), 16GB operační paměti DDR3 (ECC), dva pevné disky s kapacitou 1 TB (RAID 1), DVD-RW optická mechanika, čtečka karet 19v1, 2x grafická karta NVIDIA Quadro K2000 (2GB), LAN, 8x USB 2.0 + 2x USB 3.0, 2x(2x DisplayPort, DVI),  OS Windows 7 Professional – 64bit.</t>
  </si>
  <si>
    <t>Přepěťová ochrana DP-024</t>
  </si>
  <si>
    <t>Přepěťová ochrana DM-012/1 4R DJ</t>
  </si>
  <si>
    <t>HNM64-rozšíření sw WM o dalších 64 kamer</t>
  </si>
  <si>
    <t>Osazení obrubníku betonového do lože z betonu se zatřením spár cementovou maltou - silničního</t>
  </si>
  <si>
    <t>Vybourání otvoru ve zdivu železobetonovém plochy do 0,09 m2 a tloušťky 15-30cm</t>
  </si>
  <si>
    <t>Zemní komora HDPE, zelené víko, vnitřní rozměry 740x420x600</t>
  </si>
  <si>
    <t>Sloupy pro kamery - Sadový stožár VYSTO-SB4 4600mm</t>
  </si>
  <si>
    <t>Patka pro sloup - beton + plast. Pouzdro + zemní práce</t>
  </si>
  <si>
    <t>Demontáž stávajících kamerových sloupků</t>
  </si>
  <si>
    <t>Vysokozdvižná plošina</t>
  </si>
  <si>
    <t>Výsuvná police do RACKU 19", 550mm, 20kg</t>
  </si>
  <si>
    <t>Napájecí modul s přepěťovou ochranou 8x230V,1U,19"</t>
  </si>
  <si>
    <t>Kabelové štítky zavírací 40x16 mm</t>
  </si>
  <si>
    <t>Výklopná klika pro rozvaděč + vložka polocylindrická</t>
  </si>
  <si>
    <t>Patch kabel - metalika, 2m, c5e, zelený, snag-proof</t>
  </si>
  <si>
    <t>Datový 19" rozvaděč, stojanový, Š800xH800 mm (45U). Kvalitní stojanový datový rozvaděč, přední uzamykatelné skleněné dveře, dvě odnimatelné bočnice a zadní plné uzamykatelné dveře, včetně uzemňovacího materiálu a podstavce.</t>
  </si>
  <si>
    <t>Jistič  LPN-16B/1</t>
  </si>
  <si>
    <t>Kompletace rozvaděče</t>
  </si>
  <si>
    <t>Úpravy rozvaděče HRN-Pole 4</t>
  </si>
  <si>
    <t>Přepěťová ochrana SPD typ 2 - SLP-275 VBS</t>
  </si>
  <si>
    <t>Naprogramování kamerového systému</t>
  </si>
  <si>
    <t>Nastavení kamerového systému</t>
  </si>
  <si>
    <t>Optická kazeta ORZ-010 4xSC simplex</t>
  </si>
  <si>
    <t>Pigtail SC SM 9/125, 1m</t>
  </si>
  <si>
    <t>Měření a protokol optické kabeláže (8vláken)</t>
  </si>
  <si>
    <t>Revize SLB-CCTV</t>
  </si>
  <si>
    <t>REVIZE SILNO</t>
  </si>
  <si>
    <t>Nastavení systému</t>
  </si>
  <si>
    <t>Revize SLB-EZS</t>
  </si>
  <si>
    <t>REVIZE SILNOPROUD</t>
  </si>
  <si>
    <t>Funkční zkouška EZS</t>
  </si>
  <si>
    <t>Naprogramování EZS</t>
  </si>
  <si>
    <t>SM3200-28TC-AC (E1) Maipu L2 Gigabit Switch, 24x 10/100/1000M + 4x 1G COMBO</t>
  </si>
  <si>
    <t>TIPA Telekom plus a.s., Hrotovická 169, 674 01 Třebíč</t>
  </si>
  <si>
    <t>Podružný el. inst. materiál 3%</t>
  </si>
  <si>
    <t>Podružný el. inst. materiál 4%</t>
  </si>
  <si>
    <t>Mimostaveništní doprava osob (3,6% z cel. mont.)</t>
  </si>
  <si>
    <t>Mimostaveništní doprava materiálu (3,6% z cel. mat.)</t>
  </si>
  <si>
    <t>Doprava</t>
  </si>
  <si>
    <t>Suma bez dopravy</t>
  </si>
  <si>
    <t>SUMA CELKEM EZS</t>
  </si>
  <si>
    <t>AUTOMATICKY POČÍTANÁ POLOŽKA</t>
  </si>
  <si>
    <t>SUMA CELKEM CCTV</t>
  </si>
  <si>
    <t>Podružný el. inst. materiál 0,5%</t>
  </si>
  <si>
    <t>CELKEM BEZ DPH</t>
  </si>
  <si>
    <t>PRAFLASAFE 3x16</t>
  </si>
  <si>
    <t>PRAFLASAFE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</si>
</sst>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4.3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55"/>
      <name val="Calibri"/>
      <family val="2"/>
    </font>
    <font>
      <sz val="14"/>
      <color indexed="8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4.3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0.3499799966812134"/>
      <name val="Calibri"/>
      <family val="2"/>
    </font>
    <font>
      <sz val="14"/>
      <color theme="1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1F6BC"/>
        <bgColor indexed="64"/>
      </patternFill>
    </fill>
    <fill>
      <patternFill patternType="solid">
        <fgColor rgb="FF9FEEF9"/>
        <bgColor indexed="64"/>
      </patternFill>
    </fill>
    <fill>
      <patternFill patternType="solid">
        <fgColor rgb="FFD29FF9"/>
        <bgColor indexed="64"/>
      </patternFill>
    </fill>
    <fill>
      <patternFill patternType="solid">
        <fgColor rgb="FFFAA79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4" fontId="0" fillId="0" borderId="0" xfId="0" applyNumberFormat="1" applyAlignment="1">
      <alignment/>
    </xf>
    <xf numFmtId="0" fontId="35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3" fillId="0" borderId="10" xfId="48" applyFont="1" applyBorder="1" applyAlignment="1">
      <alignment horizontal="center" vertical="center"/>
      <protection/>
    </xf>
    <xf numFmtId="0" fontId="24" fillId="0" borderId="11" xfId="48" applyFont="1" applyBorder="1" applyAlignment="1">
      <alignment horizontal="center" vertical="center"/>
      <protection/>
    </xf>
    <xf numFmtId="0" fontId="24" fillId="0" borderId="12" xfId="48" applyFont="1" applyBorder="1" applyAlignment="1">
      <alignment horizontal="center" vertical="center"/>
      <protection/>
    </xf>
    <xf numFmtId="0" fontId="24" fillId="0" borderId="13" xfId="48" applyFont="1" applyBorder="1" applyAlignment="1">
      <alignment horizontal="center" vertical="center"/>
      <protection/>
    </xf>
    <xf numFmtId="0" fontId="24" fillId="0" borderId="14" xfId="48" applyFont="1" applyBorder="1" applyAlignment="1">
      <alignment horizontal="center"/>
      <protection/>
    </xf>
    <xf numFmtId="0" fontId="24" fillId="0" borderId="15" xfId="48" applyFont="1" applyBorder="1" applyAlignment="1">
      <alignment horizontal="center"/>
      <protection/>
    </xf>
    <xf numFmtId="0" fontId="24" fillId="0" borderId="16" xfId="48" applyFont="1" applyBorder="1" applyAlignment="1">
      <alignment horizontal="center"/>
      <protection/>
    </xf>
    <xf numFmtId="0" fontId="25" fillId="33" borderId="17" xfId="48" applyFont="1" applyFill="1" applyBorder="1" applyAlignment="1">
      <alignment horizontal="center"/>
      <protection/>
    </xf>
    <xf numFmtId="0" fontId="26" fillId="33" borderId="18" xfId="48" applyFont="1" applyFill="1" applyBorder="1">
      <alignment/>
      <protection/>
    </xf>
    <xf numFmtId="0" fontId="26" fillId="33" borderId="18" xfId="48" applyFont="1" applyFill="1" applyBorder="1" applyAlignment="1">
      <alignment horizontal="center"/>
      <protection/>
    </xf>
    <xf numFmtId="44" fontId="0" fillId="33" borderId="19" xfId="39" applyFont="1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24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44" fontId="0" fillId="34" borderId="20" xfId="39" applyFont="1" applyFill="1" applyBorder="1" applyAlignment="1">
      <alignment/>
    </xf>
    <xf numFmtId="44" fontId="0" fillId="34" borderId="21" xfId="0" applyNumberFormat="1" applyFill="1" applyBorder="1" applyAlignment="1">
      <alignment horizontal="center"/>
    </xf>
    <xf numFmtId="44" fontId="26" fillId="34" borderId="21" xfId="39" applyNumberFormat="1" applyFont="1" applyFill="1" applyBorder="1" applyAlignment="1">
      <alignment/>
    </xf>
    <xf numFmtId="44" fontId="0" fillId="34" borderId="21" xfId="0" applyNumberFormat="1" applyFill="1" applyBorder="1" applyAlignment="1">
      <alignment/>
    </xf>
    <xf numFmtId="44" fontId="0" fillId="34" borderId="23" xfId="39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4" fontId="0" fillId="0" borderId="26" xfId="39" applyFont="1" applyBorder="1" applyAlignment="1">
      <alignment/>
    </xf>
    <xf numFmtId="44" fontId="0" fillId="0" borderId="24" xfId="0" applyNumberFormat="1" applyBorder="1" applyAlignment="1">
      <alignment horizontal="center"/>
    </xf>
    <xf numFmtId="44" fontId="26" fillId="0" borderId="24" xfId="39" applyNumberFormat="1" applyFont="1" applyBorder="1" applyAlignment="1">
      <alignment/>
    </xf>
    <xf numFmtId="44" fontId="0" fillId="0" borderId="27" xfId="39" applyFont="1" applyBorder="1" applyAlignment="1">
      <alignment/>
    </xf>
    <xf numFmtId="44" fontId="0" fillId="0" borderId="24" xfId="39" applyFont="1" applyBorder="1" applyAlignment="1">
      <alignment/>
    </xf>
    <xf numFmtId="44" fontId="23" fillId="0" borderId="24" xfId="39" applyNumberFormat="1" applyFont="1" applyBorder="1" applyAlignment="1">
      <alignment/>
    </xf>
    <xf numFmtId="44" fontId="52" fillId="0" borderId="24" xfId="0" applyNumberFormat="1" applyFont="1" applyBorder="1" applyAlignment="1">
      <alignment/>
    </xf>
    <xf numFmtId="44" fontId="52" fillId="0" borderId="27" xfId="39" applyFont="1" applyBorder="1" applyAlignment="1">
      <alignment/>
    </xf>
    <xf numFmtId="0" fontId="0" fillId="35" borderId="26" xfId="0" applyFill="1" applyBorder="1" applyAlignment="1">
      <alignment horizontal="center" vertical="center"/>
    </xf>
    <xf numFmtId="0" fontId="24" fillId="35" borderId="24" xfId="0" applyFont="1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44" fontId="0" fillId="35" borderId="26" xfId="39" applyFont="1" applyFill="1" applyBorder="1" applyAlignment="1">
      <alignment/>
    </xf>
    <xf numFmtId="44" fontId="0" fillId="35" borderId="24" xfId="39" applyFont="1" applyFill="1" applyBorder="1" applyAlignment="1">
      <alignment/>
    </xf>
    <xf numFmtId="44" fontId="26" fillId="35" borderId="24" xfId="39" applyNumberFormat="1" applyFont="1" applyFill="1" applyBorder="1" applyAlignment="1">
      <alignment/>
    </xf>
    <xf numFmtId="44" fontId="0" fillId="35" borderId="24" xfId="0" applyNumberFormat="1" applyFill="1" applyBorder="1" applyAlignment="1">
      <alignment/>
    </xf>
    <xf numFmtId="44" fontId="0" fillId="35" borderId="27" xfId="39" applyFont="1" applyFill="1" applyBorder="1" applyAlignment="1">
      <alignment/>
    </xf>
    <xf numFmtId="0" fontId="0" fillId="36" borderId="26" xfId="0" applyFill="1" applyBorder="1" applyAlignment="1">
      <alignment horizontal="center" vertical="center"/>
    </xf>
    <xf numFmtId="0" fontId="24" fillId="36" borderId="24" xfId="0" applyFont="1" applyFill="1" applyBorder="1" applyAlignment="1">
      <alignment wrapText="1"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44" fontId="0" fillId="36" borderId="26" xfId="39" applyFont="1" applyFill="1" applyBorder="1" applyAlignment="1">
      <alignment/>
    </xf>
    <xf numFmtId="44" fontId="0" fillId="36" borderId="24" xfId="39" applyFont="1" applyFill="1" applyBorder="1" applyAlignment="1">
      <alignment/>
    </xf>
    <xf numFmtId="44" fontId="26" fillId="36" borderId="24" xfId="39" applyNumberFormat="1" applyFont="1" applyFill="1" applyBorder="1" applyAlignment="1">
      <alignment/>
    </xf>
    <xf numFmtId="44" fontId="0" fillId="36" borderId="24" xfId="0" applyNumberFormat="1" applyFill="1" applyBorder="1" applyAlignment="1">
      <alignment/>
    </xf>
    <xf numFmtId="44" fontId="0" fillId="36" borderId="27" xfId="39" applyFont="1" applyFill="1" applyBorder="1" applyAlignment="1">
      <alignment/>
    </xf>
    <xf numFmtId="44" fontId="26" fillId="0" borderId="28" xfId="39" applyNumberFormat="1" applyFont="1" applyBorder="1" applyAlignment="1">
      <alignment/>
    </xf>
    <xf numFmtId="44" fontId="0" fillId="0" borderId="29" xfId="39" applyFont="1" applyBorder="1" applyAlignment="1">
      <alignment/>
    </xf>
    <xf numFmtId="44" fontId="35" fillId="0" borderId="30" xfId="39" applyFont="1" applyFill="1" applyBorder="1" applyAlignment="1">
      <alignment/>
    </xf>
    <xf numFmtId="0" fontId="35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7" borderId="26" xfId="0" applyFill="1" applyBorder="1" applyAlignment="1">
      <alignment horizontal="center" vertical="center"/>
    </xf>
    <xf numFmtId="0" fontId="24" fillId="37" borderId="24" xfId="0" applyFont="1" applyFill="1" applyBorder="1" applyAlignment="1">
      <alignment wrapText="1"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44" fontId="0" fillId="37" borderId="26" xfId="39" applyFont="1" applyFill="1" applyBorder="1" applyAlignment="1">
      <alignment/>
    </xf>
    <xf numFmtId="44" fontId="0" fillId="37" borderId="24" xfId="39" applyFont="1" applyFill="1" applyBorder="1" applyAlignment="1">
      <alignment/>
    </xf>
    <xf numFmtId="44" fontId="26" fillId="37" borderId="24" xfId="39" applyNumberFormat="1" applyFont="1" applyFill="1" applyBorder="1" applyAlignment="1">
      <alignment/>
    </xf>
    <xf numFmtId="44" fontId="0" fillId="37" borderId="24" xfId="0" applyNumberFormat="1" applyFill="1" applyBorder="1" applyAlignment="1">
      <alignment/>
    </xf>
    <xf numFmtId="44" fontId="0" fillId="37" borderId="27" xfId="39" applyFont="1" applyFill="1" applyBorder="1" applyAlignment="1">
      <alignment/>
    </xf>
    <xf numFmtId="0" fontId="0" fillId="16" borderId="26" xfId="0" applyFill="1" applyBorder="1" applyAlignment="1">
      <alignment horizontal="center" vertical="center"/>
    </xf>
    <xf numFmtId="0" fontId="24" fillId="16" borderId="24" xfId="0" applyFont="1" applyFill="1" applyBorder="1" applyAlignment="1">
      <alignment wrapText="1"/>
    </xf>
    <xf numFmtId="0" fontId="0" fillId="16" borderId="24" xfId="0" applyFill="1" applyBorder="1" applyAlignment="1">
      <alignment/>
    </xf>
    <xf numFmtId="0" fontId="0" fillId="16" borderId="25" xfId="0" applyFill="1" applyBorder="1" applyAlignment="1">
      <alignment/>
    </xf>
    <xf numFmtId="44" fontId="0" fillId="16" borderId="26" xfId="39" applyFont="1" applyFill="1" applyBorder="1" applyAlignment="1">
      <alignment/>
    </xf>
    <xf numFmtId="44" fontId="0" fillId="16" borderId="24" xfId="39" applyFont="1" applyFill="1" applyBorder="1" applyAlignment="1">
      <alignment/>
    </xf>
    <xf numFmtId="44" fontId="26" fillId="16" borderId="24" xfId="39" applyNumberFormat="1" applyFont="1" applyFill="1" applyBorder="1" applyAlignment="1">
      <alignment/>
    </xf>
    <xf numFmtId="44" fontId="0" fillId="16" borderId="24" xfId="0" applyNumberFormat="1" applyFill="1" applyBorder="1" applyAlignment="1">
      <alignment/>
    </xf>
    <xf numFmtId="44" fontId="0" fillId="16" borderId="27" xfId="39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0" fillId="0" borderId="31" xfId="0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 horizontal="right"/>
    </xf>
    <xf numFmtId="44" fontId="0" fillId="0" borderId="0" xfId="39" applyFont="1" applyFill="1" applyBorder="1" applyAlignment="1">
      <alignment horizontal="right"/>
    </xf>
    <xf numFmtId="44" fontId="0" fillId="0" borderId="0" xfId="39" applyFont="1" applyFill="1" applyBorder="1" applyAlignment="1">
      <alignment/>
    </xf>
    <xf numFmtId="44" fontId="0" fillId="0" borderId="0" xfId="0" applyNumberFormat="1" applyFill="1" applyBorder="1" applyAlignment="1">
      <alignment horizontal="right"/>
    </xf>
    <xf numFmtId="44" fontId="35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right"/>
    </xf>
    <xf numFmtId="0" fontId="0" fillId="0" borderId="32" xfId="0" applyFill="1" applyBorder="1" applyAlignment="1">
      <alignment/>
    </xf>
    <xf numFmtId="0" fontId="4" fillId="0" borderId="31" xfId="0" applyFont="1" applyFill="1" applyBorder="1" applyAlignment="1">
      <alignment/>
    </xf>
    <xf numFmtId="0" fontId="53" fillId="0" borderId="32" xfId="0" applyFont="1" applyFill="1" applyBorder="1" applyAlignment="1">
      <alignment horizontal="right"/>
    </xf>
    <xf numFmtId="44" fontId="53" fillId="0" borderId="32" xfId="0" applyNumberFormat="1" applyFont="1" applyFill="1" applyBorder="1" applyAlignment="1">
      <alignment/>
    </xf>
    <xf numFmtId="44" fontId="53" fillId="0" borderId="33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34" xfId="0" applyBorder="1" applyAlignment="1">
      <alignment horizontal="center" vertical="center"/>
    </xf>
    <xf numFmtId="0" fontId="26" fillId="0" borderId="35" xfId="0" applyFont="1" applyBorder="1" applyAlignment="1">
      <alignment/>
    </xf>
    <xf numFmtId="0" fontId="0" fillId="0" borderId="36" xfId="0" applyFill="1" applyBorder="1" applyAlignment="1">
      <alignment/>
    </xf>
    <xf numFmtId="44" fontId="0" fillId="0" borderId="34" xfId="39" applyFont="1" applyBorder="1" applyAlignment="1">
      <alignment/>
    </xf>
    <xf numFmtId="44" fontId="0" fillId="0" borderId="35" xfId="39" applyFont="1" applyBorder="1" applyAlignment="1">
      <alignment/>
    </xf>
    <xf numFmtId="0" fontId="26" fillId="0" borderId="37" xfId="0" applyFont="1" applyBorder="1" applyAlignment="1">
      <alignment/>
    </xf>
    <xf numFmtId="0" fontId="0" fillId="7" borderId="26" xfId="0" applyFill="1" applyBorder="1" applyAlignment="1">
      <alignment horizontal="center" vertical="center"/>
    </xf>
    <xf numFmtId="0" fontId="26" fillId="7" borderId="37" xfId="0" applyFont="1" applyFill="1" applyBorder="1" applyAlignment="1">
      <alignment/>
    </xf>
    <xf numFmtId="0" fontId="26" fillId="7" borderId="24" xfId="0" applyFont="1" applyFill="1" applyBorder="1" applyAlignment="1">
      <alignment/>
    </xf>
    <xf numFmtId="0" fontId="0" fillId="7" borderId="25" xfId="0" applyFill="1" applyBorder="1" applyAlignment="1">
      <alignment/>
    </xf>
    <xf numFmtId="44" fontId="0" fillId="7" borderId="26" xfId="39" applyFont="1" applyFill="1" applyBorder="1" applyAlignment="1">
      <alignment/>
    </xf>
    <xf numFmtId="44" fontId="0" fillId="7" borderId="24" xfId="39" applyFont="1" applyFill="1" applyBorder="1" applyAlignment="1">
      <alignment/>
    </xf>
    <xf numFmtId="44" fontId="26" fillId="7" borderId="24" xfId="39" applyNumberFormat="1" applyFont="1" applyFill="1" applyBorder="1" applyAlignment="1">
      <alignment/>
    </xf>
    <xf numFmtId="44" fontId="0" fillId="7" borderId="24" xfId="0" applyNumberFormat="1" applyFill="1" applyBorder="1" applyAlignment="1">
      <alignment/>
    </xf>
    <xf numFmtId="44" fontId="0" fillId="7" borderId="27" xfId="39" applyFont="1" applyFill="1" applyBorder="1" applyAlignment="1">
      <alignment/>
    </xf>
    <xf numFmtId="0" fontId="26" fillId="0" borderId="37" xfId="0" applyFont="1" applyBorder="1" applyAlignment="1">
      <alignment wrapText="1"/>
    </xf>
    <xf numFmtId="0" fontId="26" fillId="0" borderId="24" xfId="0" applyFont="1" applyFill="1" applyBorder="1" applyAlignment="1">
      <alignment/>
    </xf>
    <xf numFmtId="0" fontId="26" fillId="0" borderId="24" xfId="0" applyFont="1" applyFill="1" applyBorder="1" applyAlignment="1">
      <alignment wrapText="1"/>
    </xf>
    <xf numFmtId="0" fontId="26" fillId="0" borderId="25" xfId="0" applyFont="1" applyFill="1" applyBorder="1" applyAlignment="1">
      <alignment/>
    </xf>
    <xf numFmtId="44" fontId="0" fillId="0" borderId="26" xfId="40" applyFont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26" fillId="0" borderId="24" xfId="0" applyFont="1" applyBorder="1" applyAlignment="1">
      <alignment wrapText="1"/>
    </xf>
    <xf numFmtId="44" fontId="0" fillId="0" borderId="24" xfId="0" applyNumberFormat="1" applyBorder="1" applyAlignment="1">
      <alignment/>
    </xf>
    <xf numFmtId="0" fontId="26" fillId="0" borderId="24" xfId="0" applyFont="1" applyBorder="1" applyAlignment="1">
      <alignment/>
    </xf>
    <xf numFmtId="0" fontId="0" fillId="0" borderId="25" xfId="0" applyFill="1" applyBorder="1" applyAlignment="1">
      <alignment/>
    </xf>
    <xf numFmtId="44" fontId="0" fillId="0" borderId="24" xfId="40" applyFont="1" applyBorder="1" applyAlignment="1">
      <alignment/>
    </xf>
    <xf numFmtId="0" fontId="26" fillId="0" borderId="25" xfId="0" applyFont="1" applyBorder="1" applyAlignment="1">
      <alignment/>
    </xf>
    <xf numFmtId="0" fontId="0" fillId="0" borderId="24" xfId="0" applyFill="1" applyBorder="1" applyAlignment="1">
      <alignment/>
    </xf>
    <xf numFmtId="44" fontId="0" fillId="0" borderId="26" xfId="39" applyFont="1" applyFill="1" applyBorder="1" applyAlignment="1">
      <alignment/>
    </xf>
    <xf numFmtId="0" fontId="26" fillId="38" borderId="24" xfId="0" applyFont="1" applyFill="1" applyBorder="1" applyAlignment="1">
      <alignment wrapText="1"/>
    </xf>
    <xf numFmtId="44" fontId="0" fillId="0" borderId="26" xfId="40" applyFont="1" applyFill="1" applyBorder="1" applyAlignment="1">
      <alignment/>
    </xf>
    <xf numFmtId="44" fontId="0" fillId="0" borderId="24" xfId="40" applyFont="1" applyFill="1" applyBorder="1" applyAlignment="1">
      <alignment/>
    </xf>
    <xf numFmtId="44" fontId="0" fillId="0" borderId="24" xfId="39" applyFont="1" applyFill="1" applyBorder="1" applyAlignment="1">
      <alignment/>
    </xf>
    <xf numFmtId="0" fontId="54" fillId="0" borderId="0" xfId="0" applyFont="1" applyAlignment="1">
      <alignment/>
    </xf>
    <xf numFmtId="44" fontId="54" fillId="0" borderId="0" xfId="0" applyNumberFormat="1" applyFont="1" applyAlignment="1">
      <alignment/>
    </xf>
    <xf numFmtId="0" fontId="0" fillId="0" borderId="38" xfId="0" applyBorder="1" applyAlignment="1">
      <alignment horizontal="center" vertical="center"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44" fontId="0" fillId="0" borderId="38" xfId="39" applyFont="1" applyBorder="1" applyAlignment="1">
      <alignment/>
    </xf>
    <xf numFmtId="44" fontId="0" fillId="0" borderId="39" xfId="39" applyFont="1" applyBorder="1" applyAlignment="1">
      <alignment/>
    </xf>
    <xf numFmtId="44" fontId="23" fillId="0" borderId="39" xfId="39" applyNumberFormat="1" applyFont="1" applyBorder="1" applyAlignment="1">
      <alignment/>
    </xf>
    <xf numFmtId="44" fontId="52" fillId="0" borderId="39" xfId="0" applyNumberFormat="1" applyFont="1" applyBorder="1" applyAlignment="1">
      <alignment/>
    </xf>
    <xf numFmtId="44" fontId="52" fillId="0" borderId="41" xfId="39" applyFont="1" applyBorder="1" applyAlignment="1">
      <alignment/>
    </xf>
    <xf numFmtId="0" fontId="26" fillId="33" borderId="42" xfId="48" applyFont="1" applyFill="1" applyBorder="1" applyAlignment="1">
      <alignment horizontal="center"/>
      <protection/>
    </xf>
    <xf numFmtId="0" fontId="26" fillId="33" borderId="43" xfId="48" applyFont="1" applyFill="1" applyBorder="1" applyAlignment="1">
      <alignment horizontal="center"/>
      <protection/>
    </xf>
    <xf numFmtId="0" fontId="24" fillId="0" borderId="44" xfId="48" applyFont="1" applyBorder="1" applyAlignment="1">
      <alignment horizontal="center" vertical="center"/>
      <protection/>
    </xf>
    <xf numFmtId="0" fontId="24" fillId="0" borderId="45" xfId="48" applyFont="1" applyBorder="1" applyAlignment="1">
      <alignment horizontal="center" vertical="center"/>
      <protection/>
    </xf>
    <xf numFmtId="0" fontId="24" fillId="0" borderId="46" xfId="48" applyFont="1" applyBorder="1" applyAlignment="1">
      <alignment horizontal="center" vertical="center"/>
      <protection/>
    </xf>
    <xf numFmtId="0" fontId="24" fillId="0" borderId="47" xfId="48" applyFont="1" applyBorder="1" applyAlignment="1">
      <alignment horizontal="center" vertical="center"/>
      <protection/>
    </xf>
    <xf numFmtId="0" fontId="24" fillId="0" borderId="48" xfId="48" applyFont="1" applyBorder="1" applyAlignment="1">
      <alignment horizontal="center" vertical="center"/>
      <protection/>
    </xf>
    <xf numFmtId="0" fontId="24" fillId="0" borderId="49" xfId="48" applyFont="1" applyBorder="1" applyAlignment="1">
      <alignment horizontal="center"/>
      <protection/>
    </xf>
    <xf numFmtId="0" fontId="24" fillId="0" borderId="47" xfId="48" applyFont="1" applyBorder="1" applyAlignment="1">
      <alignment horizontal="center"/>
      <protection/>
    </xf>
    <xf numFmtId="44" fontId="0" fillId="0" borderId="50" xfId="39" applyFont="1" applyBorder="1" applyAlignment="1">
      <alignment horizontal="center"/>
    </xf>
    <xf numFmtId="0" fontId="55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0" fontId="0" fillId="0" borderId="24" xfId="0" applyFill="1" applyBorder="1" applyAlignment="1">
      <alignment/>
    </xf>
    <xf numFmtId="0" fontId="26" fillId="0" borderId="24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Alignment="1">
      <alignment/>
    </xf>
    <xf numFmtId="44" fontId="52" fillId="0" borderId="24" xfId="0" applyNumberFormat="1" applyFont="1" applyBorder="1" applyAlignment="1">
      <alignment/>
    </xf>
    <xf numFmtId="0" fontId="0" fillId="0" borderId="51" xfId="0" applyBorder="1" applyAlignment="1">
      <alignment horizontal="center" vertical="center"/>
    </xf>
    <xf numFmtId="0" fontId="26" fillId="0" borderId="28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51" xfId="0" applyFont="1" applyBorder="1" applyAlignment="1">
      <alignment/>
    </xf>
    <xf numFmtId="44" fontId="0" fillId="0" borderId="28" xfId="0" applyNumberFormat="1" applyBorder="1" applyAlignment="1">
      <alignment/>
    </xf>
    <xf numFmtId="0" fontId="35" fillId="0" borderId="53" xfId="0" applyFont="1" applyFill="1" applyBorder="1" applyAlignment="1">
      <alignment horizontal="left"/>
    </xf>
    <xf numFmtId="0" fontId="35" fillId="0" borderId="54" xfId="0" applyFont="1" applyFill="1" applyBorder="1" applyAlignment="1">
      <alignment horizontal="left"/>
    </xf>
    <xf numFmtId="44" fontId="0" fillId="0" borderId="55" xfId="0" applyNumberFormat="1" applyFont="1" applyBorder="1" applyAlignment="1">
      <alignment/>
    </xf>
    <xf numFmtId="44" fontId="0" fillId="0" borderId="56" xfId="0" applyNumberFormat="1" applyFont="1" applyBorder="1" applyAlignment="1">
      <alignment/>
    </xf>
    <xf numFmtId="0" fontId="26" fillId="0" borderId="24" xfId="0" applyFont="1" applyFill="1" applyBorder="1" applyAlignment="1">
      <alignment/>
    </xf>
    <xf numFmtId="0" fontId="0" fillId="0" borderId="26" xfId="0" applyBorder="1" applyAlignment="1">
      <alignment horizontal="center" vertical="center"/>
    </xf>
    <xf numFmtId="0" fontId="26" fillId="0" borderId="24" xfId="0" applyFont="1" applyBorder="1" applyAlignment="1">
      <alignment wrapText="1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0" fillId="0" borderId="38" xfId="0" applyBorder="1" applyAlignment="1">
      <alignment horizontal="center" vertical="center"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38" xfId="0" applyFont="1" applyBorder="1" applyAlignment="1">
      <alignment/>
    </xf>
    <xf numFmtId="44" fontId="26" fillId="0" borderId="39" xfId="39" applyNumberFormat="1" applyFont="1" applyBorder="1" applyAlignment="1">
      <alignment/>
    </xf>
    <xf numFmtId="44" fontId="0" fillId="0" borderId="39" xfId="0" applyNumberFormat="1" applyBorder="1" applyAlignment="1">
      <alignment/>
    </xf>
    <xf numFmtId="44" fontId="0" fillId="0" borderId="41" xfId="39" applyFont="1" applyBorder="1" applyAlignment="1">
      <alignment/>
    </xf>
    <xf numFmtId="0" fontId="0" fillId="39" borderId="34" xfId="0" applyFill="1" applyBorder="1" applyAlignment="1">
      <alignment horizontal="center" vertical="center"/>
    </xf>
    <xf numFmtId="0" fontId="24" fillId="39" borderId="35" xfId="0" applyFont="1" applyFill="1" applyBorder="1" applyAlignment="1">
      <alignment wrapText="1"/>
    </xf>
    <xf numFmtId="0" fontId="0" fillId="39" borderId="35" xfId="0" applyFill="1" applyBorder="1" applyAlignment="1">
      <alignment/>
    </xf>
    <xf numFmtId="0" fontId="0" fillId="39" borderId="36" xfId="0" applyFill="1" applyBorder="1" applyAlignment="1">
      <alignment/>
    </xf>
    <xf numFmtId="44" fontId="0" fillId="39" borderId="34" xfId="39" applyFont="1" applyFill="1" applyBorder="1" applyAlignment="1">
      <alignment/>
    </xf>
    <xf numFmtId="44" fontId="0" fillId="39" borderId="35" xfId="39" applyFont="1" applyFill="1" applyBorder="1" applyAlignment="1">
      <alignment/>
    </xf>
    <xf numFmtId="44" fontId="26" fillId="39" borderId="35" xfId="39" applyNumberFormat="1" applyFont="1" applyFill="1" applyBorder="1" applyAlignment="1">
      <alignment/>
    </xf>
    <xf numFmtId="44" fontId="0" fillId="39" borderId="35" xfId="0" applyNumberFormat="1" applyFill="1" applyBorder="1" applyAlignment="1">
      <alignment/>
    </xf>
    <xf numFmtId="44" fontId="0" fillId="39" borderId="57" xfId="39" applyFont="1" applyFill="1" applyBorder="1" applyAlignment="1">
      <alignment/>
    </xf>
    <xf numFmtId="0" fontId="35" fillId="0" borderId="58" xfId="0" applyFont="1" applyFill="1" applyBorder="1" applyAlignment="1">
      <alignment horizontal="left"/>
    </xf>
    <xf numFmtId="0" fontId="35" fillId="0" borderId="59" xfId="0" applyFont="1" applyFill="1" applyBorder="1" applyAlignment="1">
      <alignment horizontal="left"/>
    </xf>
    <xf numFmtId="0" fontId="56" fillId="0" borderId="0" xfId="0" applyFont="1" applyAlignment="1">
      <alignment/>
    </xf>
    <xf numFmtId="44" fontId="57" fillId="0" borderId="60" xfId="0" applyNumberFormat="1" applyFont="1" applyBorder="1" applyAlignment="1">
      <alignment/>
    </xf>
    <xf numFmtId="44" fontId="57" fillId="0" borderId="61" xfId="0" applyNumberFormat="1" applyFont="1" applyBorder="1" applyAlignment="1">
      <alignment/>
    </xf>
    <xf numFmtId="44" fontId="52" fillId="0" borderId="62" xfId="39" applyFont="1" applyFill="1" applyBorder="1" applyAlignment="1">
      <alignment/>
    </xf>
    <xf numFmtId="44" fontId="0" fillId="0" borderId="24" xfId="0" applyNumberFormat="1" applyFill="1" applyBorder="1" applyAlignment="1">
      <alignment/>
    </xf>
    <xf numFmtId="44" fontId="26" fillId="0" borderId="24" xfId="39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35" fillId="0" borderId="0" xfId="0" applyFont="1" applyFill="1" applyBorder="1" applyAlignment="1">
      <alignment/>
    </xf>
    <xf numFmtId="44" fontId="52" fillId="0" borderId="24" xfId="0" applyNumberFormat="1" applyFont="1" applyBorder="1" applyAlignment="1">
      <alignment/>
    </xf>
    <xf numFmtId="0" fontId="0" fillId="0" borderId="51" xfId="0" applyBorder="1" applyAlignment="1">
      <alignment horizontal="center" vertical="center"/>
    </xf>
    <xf numFmtId="0" fontId="26" fillId="0" borderId="28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51" xfId="0" applyFont="1" applyBorder="1" applyAlignment="1">
      <alignment/>
    </xf>
    <xf numFmtId="44" fontId="0" fillId="0" borderId="28" xfId="0" applyNumberFormat="1" applyBorder="1" applyAlignment="1">
      <alignment/>
    </xf>
    <xf numFmtId="0" fontId="35" fillId="0" borderId="53" xfId="0" applyFont="1" applyFill="1" applyBorder="1" applyAlignment="1">
      <alignment horizontal="left"/>
    </xf>
    <xf numFmtId="0" fontId="35" fillId="0" borderId="54" xfId="0" applyFont="1" applyFill="1" applyBorder="1" applyAlignment="1">
      <alignment horizontal="left"/>
    </xf>
    <xf numFmtId="44" fontId="0" fillId="0" borderId="55" xfId="0" applyNumberFormat="1" applyFont="1" applyBorder="1" applyAlignment="1">
      <alignment/>
    </xf>
    <xf numFmtId="44" fontId="0" fillId="0" borderId="56" xfId="0" applyNumberFormat="1" applyFont="1" applyBorder="1" applyAlignment="1">
      <alignment/>
    </xf>
    <xf numFmtId="0" fontId="53" fillId="0" borderId="63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0" fillId="0" borderId="26" xfId="0" applyBorder="1" applyAlignment="1">
      <alignment horizontal="center" vertical="center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0" fillId="0" borderId="24" xfId="0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4" fillId="0" borderId="15" xfId="48" applyFont="1" applyBorder="1" applyAlignment="1">
      <alignment horizontal="center" vertical="center"/>
      <protection/>
    </xf>
    <xf numFmtId="0" fontId="24" fillId="0" borderId="14" xfId="48" applyFont="1" applyBorder="1" applyAlignment="1">
      <alignment horizontal="center" vertical="center"/>
      <protection/>
    </xf>
    <xf numFmtId="0" fontId="35" fillId="0" borderId="64" xfId="0" applyFont="1" applyFill="1" applyBorder="1" applyAlignment="1">
      <alignment horizontal="left"/>
    </xf>
    <xf numFmtId="0" fontId="35" fillId="0" borderId="65" xfId="0" applyFont="1" applyFill="1" applyBorder="1" applyAlignment="1">
      <alignment horizontal="left"/>
    </xf>
    <xf numFmtId="0" fontId="35" fillId="0" borderId="63" xfId="0" applyFont="1" applyFill="1" applyBorder="1" applyAlignment="1">
      <alignment horizontal="left"/>
    </xf>
    <xf numFmtId="0" fontId="35" fillId="0" borderId="32" xfId="0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2</xdr:row>
      <xdr:rowOff>123825</xdr:rowOff>
    </xdr:to>
    <xdr:pic>
      <xdr:nvPicPr>
        <xdr:cNvPr id="1" name="Picture 2" descr="logo ti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2</xdr:row>
      <xdr:rowOff>123825</xdr:rowOff>
    </xdr:to>
    <xdr:pic>
      <xdr:nvPicPr>
        <xdr:cNvPr id="1" name="Picture 2" descr="logo ti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2</xdr:row>
      <xdr:rowOff>123825</xdr:rowOff>
    </xdr:to>
    <xdr:pic>
      <xdr:nvPicPr>
        <xdr:cNvPr id="1" name="Picture 2" descr="logo ti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view="pageBreakPreview" zoomScale="85" zoomScaleSheetLayoutView="85" zoomScalePageLayoutView="85" workbookViewId="0" topLeftCell="A1">
      <selection activeCell="L19" sqref="L19"/>
    </sheetView>
  </sheetViews>
  <sheetFormatPr defaultColWidth="9.140625" defaultRowHeight="15"/>
  <cols>
    <col min="2" max="2" width="48.8515625" style="0" customWidth="1"/>
    <col min="3" max="3" width="7.00390625" style="0" customWidth="1"/>
    <col min="4" max="4" width="5.28125" style="0" customWidth="1"/>
    <col min="5" max="5" width="16.140625" style="0" customWidth="1"/>
    <col min="6" max="6" width="18.28125" style="0" customWidth="1"/>
    <col min="7" max="7" width="15.57421875" style="0" customWidth="1"/>
    <col min="8" max="8" width="17.28125" style="0" customWidth="1"/>
    <col min="9" max="9" width="20.00390625" style="0" customWidth="1"/>
    <col min="10" max="10" width="18.00390625" style="0" customWidth="1"/>
  </cols>
  <sheetData>
    <row r="1" s="116" customFormat="1" ht="15"/>
    <row r="2" s="116" customFormat="1" ht="18.75">
      <c r="C2" s="150" t="s">
        <v>237</v>
      </c>
    </row>
    <row r="3" s="116" customFormat="1" ht="15"/>
    <row r="5" ht="15">
      <c r="H5" s="2"/>
    </row>
    <row r="6" ht="15">
      <c r="H6" s="2"/>
    </row>
    <row r="7" ht="15">
      <c r="H7" s="2"/>
    </row>
    <row r="8" ht="15">
      <c r="H8" s="2"/>
    </row>
    <row r="9" ht="15">
      <c r="H9" s="2"/>
    </row>
    <row r="10" ht="15">
      <c r="H10" s="2"/>
    </row>
    <row r="11" spans="2:8" ht="23.25">
      <c r="B11" s="214" t="s">
        <v>27</v>
      </c>
      <c r="C11" s="214"/>
      <c r="D11" s="214"/>
      <c r="E11" s="214"/>
      <c r="F11" s="214"/>
      <c r="G11" s="214"/>
      <c r="H11" s="214"/>
    </row>
    <row r="12" spans="2:8" ht="23.25">
      <c r="B12" s="4"/>
      <c r="C12" s="4"/>
      <c r="D12" s="4"/>
      <c r="E12" s="4"/>
      <c r="F12" s="4"/>
      <c r="G12" s="4"/>
      <c r="H12" s="4"/>
    </row>
    <row r="13" ht="15">
      <c r="H13" s="2"/>
    </row>
    <row r="14" spans="2:8" ht="18.75">
      <c r="B14" s="215" t="s">
        <v>28</v>
      </c>
      <c r="C14" s="215"/>
      <c r="D14" s="215"/>
      <c r="E14" s="215"/>
      <c r="F14" s="215"/>
      <c r="G14" s="215"/>
      <c r="H14" s="215"/>
    </row>
    <row r="15" spans="2:8" ht="18.75">
      <c r="B15" s="5"/>
      <c r="C15" s="5"/>
      <c r="D15" s="5"/>
      <c r="E15" s="5"/>
      <c r="F15" s="5"/>
      <c r="G15" s="5"/>
      <c r="H15" s="5"/>
    </row>
    <row r="16" spans="2:8" ht="15">
      <c r="B16" s="1"/>
      <c r="H16" s="2"/>
    </row>
    <row r="17" spans="2:8" ht="15">
      <c r="B17" s="1" t="s">
        <v>7</v>
      </c>
      <c r="C17" s="57" t="s">
        <v>32</v>
      </c>
      <c r="G17" s="57" t="s">
        <v>36</v>
      </c>
      <c r="H17" s="2"/>
    </row>
    <row r="18" spans="2:8" ht="15">
      <c r="B18" s="58" t="s">
        <v>29</v>
      </c>
      <c r="C18" s="59" t="s">
        <v>33</v>
      </c>
      <c r="G18" s="60">
        <v>113198</v>
      </c>
      <c r="H18" s="2"/>
    </row>
    <row r="19" spans="2:8" ht="15">
      <c r="B19" s="58" t="s">
        <v>30</v>
      </c>
      <c r="C19" s="59" t="s">
        <v>34</v>
      </c>
      <c r="H19" s="2"/>
    </row>
    <row r="20" spans="2:8" ht="15">
      <c r="B20" s="58" t="s">
        <v>31</v>
      </c>
      <c r="C20" s="59" t="s">
        <v>35</v>
      </c>
      <c r="H20" s="2"/>
    </row>
    <row r="21" spans="2:8" ht="15">
      <c r="B21" s="1"/>
      <c r="H21" s="2"/>
    </row>
    <row r="22" spans="2:8" ht="15">
      <c r="B22" s="1"/>
      <c r="H22" s="2"/>
    </row>
    <row r="23" spans="2:8" ht="15">
      <c r="B23" s="1"/>
      <c r="H23" s="2"/>
    </row>
    <row r="24" spans="2:8" ht="15">
      <c r="B24" s="1"/>
      <c r="H24" s="2"/>
    </row>
    <row r="25" spans="2:8" ht="15">
      <c r="B25" s="1"/>
      <c r="H25" s="2"/>
    </row>
    <row r="26" spans="2:9" ht="15">
      <c r="B26" s="1"/>
      <c r="C26" s="79"/>
      <c r="D26" s="79"/>
      <c r="E26" s="79"/>
      <c r="F26" s="79"/>
      <c r="G26" s="79"/>
      <c r="H26" s="80"/>
      <c r="I26" s="79"/>
    </row>
    <row r="27" spans="2:9" ht="18.75">
      <c r="B27" s="91" t="s">
        <v>6</v>
      </c>
      <c r="C27" s="81"/>
      <c r="D27" s="81"/>
      <c r="E27" s="81"/>
      <c r="F27" s="81"/>
      <c r="G27" s="81"/>
      <c r="H27" s="81"/>
      <c r="I27" s="81"/>
    </row>
    <row r="28" spans="2:9" ht="15.75">
      <c r="B28" s="82"/>
      <c r="C28" s="83"/>
      <c r="D28" s="83"/>
      <c r="E28" s="83"/>
      <c r="F28" s="89" t="s">
        <v>1</v>
      </c>
      <c r="G28" s="89"/>
      <c r="H28" s="89" t="s">
        <v>3</v>
      </c>
      <c r="I28" s="89" t="s">
        <v>2</v>
      </c>
    </row>
    <row r="29" spans="2:9" ht="15">
      <c r="B29" s="196" t="s">
        <v>43</v>
      </c>
      <c r="C29" s="83"/>
      <c r="D29" s="83"/>
      <c r="E29" s="84"/>
      <c r="F29" s="85">
        <f>EZS!G178</f>
        <v>0</v>
      </c>
      <c r="G29" s="84"/>
      <c r="H29" s="86">
        <f>EZS!H178</f>
        <v>0</v>
      </c>
      <c r="I29" s="80">
        <f>H29+F29</f>
        <v>0</v>
      </c>
    </row>
    <row r="30" spans="2:9" ht="15">
      <c r="B30" s="3" t="s">
        <v>44</v>
      </c>
      <c r="C30" s="83"/>
      <c r="D30" s="83"/>
      <c r="E30" s="84"/>
      <c r="F30" s="87">
        <f>CCTV!G151</f>
        <v>0</v>
      </c>
      <c r="G30" s="84"/>
      <c r="H30" s="213">
        <f>CCTV!H151</f>
        <v>0</v>
      </c>
      <c r="I30" s="80">
        <f>H30+F30</f>
        <v>0</v>
      </c>
    </row>
    <row r="31" spans="2:9" ht="15.75" thickBot="1">
      <c r="B31" s="3"/>
      <c r="C31" s="83"/>
      <c r="D31" s="83"/>
      <c r="E31" s="84"/>
      <c r="F31" s="87"/>
      <c r="G31" s="84"/>
      <c r="H31" s="88"/>
      <c r="I31" s="80"/>
    </row>
    <row r="32" spans="2:9" ht="16.5" thickBot="1">
      <c r="B32" s="207" t="s">
        <v>248</v>
      </c>
      <c r="C32" s="90"/>
      <c r="D32" s="90"/>
      <c r="E32" s="92"/>
      <c r="F32" s="93">
        <f>F30+F29</f>
        <v>0</v>
      </c>
      <c r="G32" s="92"/>
      <c r="H32" s="93">
        <f>H30+H29</f>
        <v>0</v>
      </c>
      <c r="I32" s="94">
        <f>H32+F32</f>
        <v>0</v>
      </c>
    </row>
    <row r="33" spans="2:9" ht="15">
      <c r="B33" s="3"/>
      <c r="C33" s="83"/>
      <c r="D33" s="83"/>
      <c r="E33" s="83"/>
      <c r="F33" s="83"/>
      <c r="G33" s="83"/>
      <c r="H33" s="88"/>
      <c r="I33" s="79"/>
    </row>
    <row r="34" spans="2:9" ht="15">
      <c r="B34" s="3"/>
      <c r="C34" s="83"/>
      <c r="D34" s="83"/>
      <c r="E34" s="83"/>
      <c r="F34" s="83"/>
      <c r="G34" s="83"/>
      <c r="H34" s="88"/>
      <c r="I34" s="79"/>
    </row>
    <row r="35" spans="2:9" ht="15">
      <c r="B35" s="3"/>
      <c r="C35" s="83"/>
      <c r="D35" s="83"/>
      <c r="E35" s="83"/>
      <c r="F35" s="83"/>
      <c r="G35" s="83"/>
      <c r="H35" s="88"/>
      <c r="I35" s="79"/>
    </row>
  </sheetData>
  <sheetProtection/>
  <mergeCells count="2">
    <mergeCell ref="B11:H11"/>
    <mergeCell ref="B14:H14"/>
  </mergeCells>
  <printOptions/>
  <pageMargins left="0.5905511811023623" right="0.5905511811023623" top="0.7874015748031497" bottom="1.0236220472440944" header="0.984251968503937" footer="0.31496062992125984"/>
  <pageSetup firstPageNumber="2" useFirstPageNumber="1" horizontalDpi="600" verticalDpi="600" orientation="landscape" paperSize="9" scale="84" r:id="rId2"/>
  <headerFooter>
    <oddHeader xml:space="preserve">&amp;R&amp;P/&amp;N+1             </oddHeader>
    <oddFooter>&amp;LProvozní soubor:       Slaboproudé systémy EZS a CCTV
Název dokumentu:   Výkaz výměr
Dokument číslo:        113198_01_03&amp;RObjekt:   Zbraslav
Datum:    11/2013   
Revize:    0            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8"/>
  <sheetViews>
    <sheetView view="pageBreakPreview" zoomScale="70" zoomScaleNormal="85" zoomScaleSheetLayoutView="70" zoomScalePageLayoutView="85" workbookViewId="0" topLeftCell="A79">
      <selection activeCell="B117" sqref="B117"/>
    </sheetView>
  </sheetViews>
  <sheetFormatPr defaultColWidth="9.140625" defaultRowHeight="15"/>
  <cols>
    <col min="1" max="1" width="9.140625" style="116" customWidth="1"/>
    <col min="2" max="2" width="48.8515625" style="116" customWidth="1"/>
    <col min="3" max="3" width="10.00390625" style="116" customWidth="1"/>
    <col min="4" max="4" width="9.421875" style="116" customWidth="1"/>
    <col min="5" max="9" width="16.28125" style="116" customWidth="1"/>
    <col min="10" max="10" width="9.140625" style="116" customWidth="1"/>
    <col min="11" max="11" width="18.421875" style="116" customWidth="1"/>
    <col min="12" max="12" width="18.00390625" style="116" customWidth="1"/>
    <col min="13" max="16384" width="9.140625" style="116" customWidth="1"/>
  </cols>
  <sheetData>
    <row r="2" ht="18.75">
      <c r="C2" s="150" t="s">
        <v>237</v>
      </c>
    </row>
    <row r="3" ht="15.75" thickBot="1"/>
    <row r="4" spans="1:9" ht="15">
      <c r="A4" s="6"/>
      <c r="B4" s="7" t="s">
        <v>8</v>
      </c>
      <c r="C4" s="216" t="s">
        <v>9</v>
      </c>
      <c r="D4" s="217"/>
      <c r="E4" s="8" t="s">
        <v>10</v>
      </c>
      <c r="F4" s="9" t="s">
        <v>10</v>
      </c>
      <c r="G4" s="10" t="s">
        <v>11</v>
      </c>
      <c r="H4" s="11" t="s">
        <v>11</v>
      </c>
      <c r="I4" s="12" t="s">
        <v>10</v>
      </c>
    </row>
    <row r="5" spans="1:9" ht="15.75" thickBot="1">
      <c r="A5" s="142"/>
      <c r="B5" s="143" t="s">
        <v>12</v>
      </c>
      <c r="C5" s="144" t="s">
        <v>13</v>
      </c>
      <c r="D5" s="145" t="s">
        <v>14</v>
      </c>
      <c r="E5" s="146" t="s">
        <v>15</v>
      </c>
      <c r="F5" s="144" t="s">
        <v>16</v>
      </c>
      <c r="G5" s="147" t="s">
        <v>17</v>
      </c>
      <c r="H5" s="148" t="s">
        <v>18</v>
      </c>
      <c r="I5" s="149" t="s">
        <v>11</v>
      </c>
    </row>
    <row r="6" spans="1:9" ht="16.5" thickBot="1" thickTop="1">
      <c r="A6" s="13" t="s">
        <v>37</v>
      </c>
      <c r="B6" s="14"/>
      <c r="C6" s="15"/>
      <c r="D6" s="15"/>
      <c r="E6" s="140"/>
      <c r="F6" s="141"/>
      <c r="G6" s="15"/>
      <c r="H6" s="15"/>
      <c r="I6" s="16"/>
    </row>
    <row r="7" spans="1:9" ht="15">
      <c r="A7" s="17"/>
      <c r="B7" s="18" t="s">
        <v>38</v>
      </c>
      <c r="C7" s="19"/>
      <c r="D7" s="20"/>
      <c r="E7" s="21"/>
      <c r="F7" s="22"/>
      <c r="G7" s="23"/>
      <c r="H7" s="24"/>
      <c r="I7" s="25"/>
    </row>
    <row r="8" spans="1:9" ht="15">
      <c r="A8" s="117">
        <v>1</v>
      </c>
      <c r="B8" s="118" t="s">
        <v>45</v>
      </c>
      <c r="C8" s="26">
        <v>1</v>
      </c>
      <c r="D8" s="27" t="s">
        <v>4</v>
      </c>
      <c r="E8" s="28">
        <v>0</v>
      </c>
      <c r="F8" s="29">
        <v>0</v>
      </c>
      <c r="G8" s="30">
        <f>C8*E8</f>
        <v>0</v>
      </c>
      <c r="H8" s="119">
        <f>C8*F8</f>
        <v>0</v>
      </c>
      <c r="I8" s="31">
        <f>G8+H8</f>
        <v>0</v>
      </c>
    </row>
    <row r="9" spans="1:9" ht="15">
      <c r="A9" s="117">
        <v>2</v>
      </c>
      <c r="B9" s="118" t="s">
        <v>46</v>
      </c>
      <c r="C9" s="26">
        <v>1</v>
      </c>
      <c r="D9" s="27" t="s">
        <v>4</v>
      </c>
      <c r="E9" s="28">
        <v>0</v>
      </c>
      <c r="F9" s="29">
        <v>0</v>
      </c>
      <c r="G9" s="30">
        <f aca="true" t="shared" si="0" ref="G9:G29">C9*E9</f>
        <v>0</v>
      </c>
      <c r="H9" s="119">
        <f aca="true" t="shared" si="1" ref="H9:H29">C9*F9</f>
        <v>0</v>
      </c>
      <c r="I9" s="31">
        <f>G9+H9</f>
        <v>0</v>
      </c>
    </row>
    <row r="10" spans="1:9" ht="15">
      <c r="A10" s="117">
        <v>3</v>
      </c>
      <c r="B10" s="118" t="s">
        <v>97</v>
      </c>
      <c r="C10" s="26">
        <v>1</v>
      </c>
      <c r="D10" s="27" t="s">
        <v>4</v>
      </c>
      <c r="E10" s="28">
        <v>0</v>
      </c>
      <c r="F10" s="32">
        <v>0</v>
      </c>
      <c r="G10" s="30">
        <f t="shared" si="0"/>
        <v>0</v>
      </c>
      <c r="H10" s="119">
        <f t="shared" si="1"/>
        <v>0</v>
      </c>
      <c r="I10" s="31">
        <f>G10+H10</f>
        <v>0</v>
      </c>
    </row>
    <row r="11" spans="1:9" ht="15">
      <c r="A11" s="117">
        <v>4</v>
      </c>
      <c r="B11" s="118" t="s">
        <v>47</v>
      </c>
      <c r="C11" s="26">
        <v>1</v>
      </c>
      <c r="D11" s="27" t="s">
        <v>4</v>
      </c>
      <c r="E11" s="28">
        <v>0</v>
      </c>
      <c r="F11" s="29">
        <v>0</v>
      </c>
      <c r="G11" s="30">
        <f t="shared" si="0"/>
        <v>0</v>
      </c>
      <c r="H11" s="119">
        <f t="shared" si="1"/>
        <v>0</v>
      </c>
      <c r="I11" s="31">
        <f aca="true" t="shared" si="2" ref="I11:I28">G11+H11</f>
        <v>0</v>
      </c>
    </row>
    <row r="12" spans="1:9" ht="30">
      <c r="A12" s="117">
        <v>5</v>
      </c>
      <c r="B12" s="118" t="s">
        <v>48</v>
      </c>
      <c r="C12" s="120">
        <v>1</v>
      </c>
      <c r="D12" s="121" t="s">
        <v>4</v>
      </c>
      <c r="E12" s="28">
        <v>0</v>
      </c>
      <c r="F12" s="32">
        <v>0</v>
      </c>
      <c r="G12" s="30">
        <f t="shared" si="0"/>
        <v>0</v>
      </c>
      <c r="H12" s="119">
        <f t="shared" si="1"/>
        <v>0</v>
      </c>
      <c r="I12" s="31">
        <f t="shared" si="2"/>
        <v>0</v>
      </c>
    </row>
    <row r="13" spans="1:9" ht="15">
      <c r="A13" s="117">
        <v>6</v>
      </c>
      <c r="B13" s="120" t="s">
        <v>49</v>
      </c>
      <c r="C13" s="120">
        <v>1</v>
      </c>
      <c r="D13" s="121" t="s">
        <v>4</v>
      </c>
      <c r="E13" s="28">
        <v>0</v>
      </c>
      <c r="F13" s="32">
        <v>0</v>
      </c>
      <c r="G13" s="30">
        <f t="shared" si="0"/>
        <v>0</v>
      </c>
      <c r="H13" s="119">
        <f t="shared" si="1"/>
        <v>0</v>
      </c>
      <c r="I13" s="31">
        <f t="shared" si="2"/>
        <v>0</v>
      </c>
    </row>
    <row r="14" spans="1:9" ht="15">
      <c r="A14" s="117">
        <v>7</v>
      </c>
      <c r="B14" s="120" t="s">
        <v>50</v>
      </c>
      <c r="C14" s="118">
        <v>1</v>
      </c>
      <c r="D14" s="121" t="s">
        <v>4</v>
      </c>
      <c r="E14" s="28">
        <v>0</v>
      </c>
      <c r="F14" s="32">
        <v>0</v>
      </c>
      <c r="G14" s="30">
        <f t="shared" si="0"/>
        <v>0</v>
      </c>
      <c r="H14" s="119">
        <f t="shared" si="1"/>
        <v>0</v>
      </c>
      <c r="I14" s="31">
        <f t="shared" si="2"/>
        <v>0</v>
      </c>
    </row>
    <row r="15" spans="1:9" ht="30">
      <c r="A15" s="117">
        <v>8</v>
      </c>
      <c r="B15" s="113" t="s">
        <v>51</v>
      </c>
      <c r="C15" s="112">
        <v>6</v>
      </c>
      <c r="D15" s="121" t="s">
        <v>4</v>
      </c>
      <c r="E15" s="28">
        <v>0</v>
      </c>
      <c r="F15" s="32">
        <v>0</v>
      </c>
      <c r="G15" s="30">
        <f t="shared" si="0"/>
        <v>0</v>
      </c>
      <c r="H15" s="119">
        <f t="shared" si="1"/>
        <v>0</v>
      </c>
      <c r="I15" s="31">
        <f t="shared" si="2"/>
        <v>0</v>
      </c>
    </row>
    <row r="16" spans="1:9" ht="15">
      <c r="A16" s="117">
        <v>9</v>
      </c>
      <c r="B16" s="120" t="s">
        <v>52</v>
      </c>
      <c r="C16" s="120">
        <v>1</v>
      </c>
      <c r="D16" s="121" t="s">
        <v>4</v>
      </c>
      <c r="E16" s="28">
        <v>0</v>
      </c>
      <c r="F16" s="32">
        <v>0</v>
      </c>
      <c r="G16" s="30">
        <f t="shared" si="0"/>
        <v>0</v>
      </c>
      <c r="H16" s="119">
        <f t="shared" si="1"/>
        <v>0</v>
      </c>
      <c r="I16" s="31">
        <f t="shared" si="2"/>
        <v>0</v>
      </c>
    </row>
    <row r="17" spans="1:9" ht="15">
      <c r="A17" s="117">
        <v>10</v>
      </c>
      <c r="B17" s="118" t="s">
        <v>53</v>
      </c>
      <c r="C17" s="120">
        <v>1</v>
      </c>
      <c r="D17" s="121" t="s">
        <v>4</v>
      </c>
      <c r="E17" s="28">
        <v>0</v>
      </c>
      <c r="F17" s="32">
        <v>0</v>
      </c>
      <c r="G17" s="30">
        <f t="shared" si="0"/>
        <v>0</v>
      </c>
      <c r="H17" s="119">
        <f t="shared" si="1"/>
        <v>0</v>
      </c>
      <c r="I17" s="31">
        <f t="shared" si="2"/>
        <v>0</v>
      </c>
    </row>
    <row r="18" spans="1:9" ht="15">
      <c r="A18" s="117">
        <v>11</v>
      </c>
      <c r="B18" s="120" t="s">
        <v>54</v>
      </c>
      <c r="C18" s="120">
        <v>1</v>
      </c>
      <c r="D18" s="121" t="s">
        <v>4</v>
      </c>
      <c r="E18" s="28">
        <v>0</v>
      </c>
      <c r="F18" s="32">
        <v>0</v>
      </c>
      <c r="G18" s="30">
        <f t="shared" si="0"/>
        <v>0</v>
      </c>
      <c r="H18" s="119">
        <f t="shared" si="1"/>
        <v>0</v>
      </c>
      <c r="I18" s="31">
        <f t="shared" si="2"/>
        <v>0</v>
      </c>
    </row>
    <row r="19" spans="1:9" ht="105" customHeight="1">
      <c r="A19" s="117">
        <v>12</v>
      </c>
      <c r="B19" s="118" t="s">
        <v>203</v>
      </c>
      <c r="C19" s="120">
        <v>1</v>
      </c>
      <c r="D19" s="121" t="s">
        <v>4</v>
      </c>
      <c r="E19" s="28">
        <v>0</v>
      </c>
      <c r="F19" s="32">
        <v>0</v>
      </c>
      <c r="G19" s="30">
        <f t="shared" si="0"/>
        <v>0</v>
      </c>
      <c r="H19" s="119">
        <f t="shared" si="1"/>
        <v>0</v>
      </c>
      <c r="I19" s="31">
        <f>G19+H19</f>
        <v>0</v>
      </c>
    </row>
    <row r="20" spans="1:9" ht="105">
      <c r="A20" s="117">
        <v>13</v>
      </c>
      <c r="B20" s="111" t="s">
        <v>142</v>
      </c>
      <c r="C20" s="120">
        <v>1</v>
      </c>
      <c r="D20" s="121" t="s">
        <v>4</v>
      </c>
      <c r="E20" s="28">
        <v>0</v>
      </c>
      <c r="F20" s="32">
        <v>0</v>
      </c>
      <c r="G20" s="30">
        <f t="shared" si="0"/>
        <v>0</v>
      </c>
      <c r="H20" s="119">
        <f t="shared" si="1"/>
        <v>0</v>
      </c>
      <c r="I20" s="31">
        <f>G20+H20</f>
        <v>0</v>
      </c>
    </row>
    <row r="21" spans="1:9" ht="105">
      <c r="A21" s="117">
        <v>14</v>
      </c>
      <c r="B21" s="118" t="s">
        <v>144</v>
      </c>
      <c r="C21" s="120">
        <v>1</v>
      </c>
      <c r="D21" s="121" t="s">
        <v>4</v>
      </c>
      <c r="E21" s="28">
        <v>0</v>
      </c>
      <c r="F21" s="32">
        <v>0</v>
      </c>
      <c r="G21" s="30">
        <f t="shared" si="0"/>
        <v>0</v>
      </c>
      <c r="H21" s="119">
        <f t="shared" si="1"/>
        <v>0</v>
      </c>
      <c r="I21" s="31">
        <f>G21+H21</f>
        <v>0</v>
      </c>
    </row>
    <row r="22" spans="1:9" ht="15">
      <c r="A22" s="117">
        <v>15</v>
      </c>
      <c r="B22" s="120" t="s">
        <v>145</v>
      </c>
      <c r="C22" s="120">
        <v>1</v>
      </c>
      <c r="D22" s="121" t="s">
        <v>4</v>
      </c>
      <c r="E22" s="28">
        <v>0</v>
      </c>
      <c r="F22" s="32">
        <v>0</v>
      </c>
      <c r="G22" s="30">
        <f t="shared" si="0"/>
        <v>0</v>
      </c>
      <c r="H22" s="119">
        <f t="shared" si="1"/>
        <v>0</v>
      </c>
      <c r="I22" s="31">
        <f>G22+H22</f>
        <v>0</v>
      </c>
    </row>
    <row r="23" spans="1:9" ht="30">
      <c r="A23" s="117">
        <v>16</v>
      </c>
      <c r="B23" s="111" t="s">
        <v>80</v>
      </c>
      <c r="C23" s="120">
        <v>2</v>
      </c>
      <c r="D23" s="121" t="s">
        <v>4</v>
      </c>
      <c r="E23" s="28">
        <v>0</v>
      </c>
      <c r="F23" s="32">
        <v>0</v>
      </c>
      <c r="G23" s="30">
        <f t="shared" si="0"/>
        <v>0</v>
      </c>
      <c r="H23" s="119">
        <f t="shared" si="1"/>
        <v>0</v>
      </c>
      <c r="I23" s="31">
        <f t="shared" si="2"/>
        <v>0</v>
      </c>
    </row>
    <row r="24" spans="1:9" ht="30">
      <c r="A24" s="117">
        <v>17</v>
      </c>
      <c r="B24" s="111" t="s">
        <v>81</v>
      </c>
      <c r="C24" s="120">
        <v>2</v>
      </c>
      <c r="D24" s="121" t="s">
        <v>4</v>
      </c>
      <c r="E24" s="28">
        <v>0</v>
      </c>
      <c r="F24" s="32">
        <v>0</v>
      </c>
      <c r="G24" s="30">
        <f t="shared" si="0"/>
        <v>0</v>
      </c>
      <c r="H24" s="119">
        <f t="shared" si="1"/>
        <v>0</v>
      </c>
      <c r="I24" s="31">
        <f t="shared" si="2"/>
        <v>0</v>
      </c>
    </row>
    <row r="25" spans="1:9" ht="30">
      <c r="A25" s="117">
        <v>18</v>
      </c>
      <c r="B25" s="111" t="s">
        <v>82</v>
      </c>
      <c r="C25" s="120">
        <v>2</v>
      </c>
      <c r="D25" s="121" t="s">
        <v>4</v>
      </c>
      <c r="E25" s="28">
        <v>0</v>
      </c>
      <c r="F25" s="32">
        <v>0</v>
      </c>
      <c r="G25" s="30">
        <f t="shared" si="0"/>
        <v>0</v>
      </c>
      <c r="H25" s="119">
        <f t="shared" si="1"/>
        <v>0</v>
      </c>
      <c r="I25" s="31">
        <f t="shared" si="2"/>
        <v>0</v>
      </c>
    </row>
    <row r="26" spans="1:9" ht="15">
      <c r="A26" s="117">
        <v>19</v>
      </c>
      <c r="B26" s="101" t="s">
        <v>83</v>
      </c>
      <c r="C26" s="120">
        <v>4</v>
      </c>
      <c r="D26" s="121" t="s">
        <v>4</v>
      </c>
      <c r="E26" s="28">
        <v>0</v>
      </c>
      <c r="F26" s="32">
        <v>0</v>
      </c>
      <c r="G26" s="30">
        <f t="shared" si="0"/>
        <v>0</v>
      </c>
      <c r="H26" s="119">
        <f t="shared" si="1"/>
        <v>0</v>
      </c>
      <c r="I26" s="31">
        <f t="shared" si="2"/>
        <v>0</v>
      </c>
    </row>
    <row r="27" spans="1:9" ht="30">
      <c r="A27" s="117">
        <v>20</v>
      </c>
      <c r="B27" s="111" t="s">
        <v>84</v>
      </c>
      <c r="C27" s="120">
        <v>4</v>
      </c>
      <c r="D27" s="121" t="s">
        <v>4</v>
      </c>
      <c r="E27" s="28">
        <v>0</v>
      </c>
      <c r="F27" s="32">
        <v>0</v>
      </c>
      <c r="G27" s="30">
        <f t="shared" si="0"/>
        <v>0</v>
      </c>
      <c r="H27" s="119">
        <f t="shared" si="1"/>
        <v>0</v>
      </c>
      <c r="I27" s="31">
        <f t="shared" si="2"/>
        <v>0</v>
      </c>
    </row>
    <row r="28" spans="1:9" ht="30">
      <c r="A28" s="117">
        <v>21</v>
      </c>
      <c r="B28" s="111" t="s">
        <v>85</v>
      </c>
      <c r="C28" s="120">
        <v>13</v>
      </c>
      <c r="D28" s="121" t="s">
        <v>4</v>
      </c>
      <c r="E28" s="28">
        <v>0</v>
      </c>
      <c r="F28" s="32">
        <v>0</v>
      </c>
      <c r="G28" s="30">
        <f t="shared" si="0"/>
        <v>0</v>
      </c>
      <c r="H28" s="119">
        <f t="shared" si="1"/>
        <v>0</v>
      </c>
      <c r="I28" s="31">
        <f t="shared" si="2"/>
        <v>0</v>
      </c>
    </row>
    <row r="29" spans="1:9" ht="30">
      <c r="A29" s="117">
        <v>22</v>
      </c>
      <c r="B29" s="111" t="s">
        <v>86</v>
      </c>
      <c r="C29" s="120">
        <v>13</v>
      </c>
      <c r="D29" s="121" t="s">
        <v>4</v>
      </c>
      <c r="E29" s="28">
        <v>0</v>
      </c>
      <c r="F29" s="32">
        <v>0</v>
      </c>
      <c r="G29" s="30">
        <f t="shared" si="0"/>
        <v>0</v>
      </c>
      <c r="H29" s="119">
        <f t="shared" si="1"/>
        <v>0</v>
      </c>
      <c r="I29" s="31">
        <f>G29+H29</f>
        <v>0</v>
      </c>
    </row>
    <row r="30" spans="1:11" ht="15">
      <c r="A30" s="117">
        <v>23</v>
      </c>
      <c r="B30" s="120" t="s">
        <v>238</v>
      </c>
      <c r="C30" s="120">
        <v>1</v>
      </c>
      <c r="D30" s="123" t="s">
        <v>5</v>
      </c>
      <c r="E30" s="28"/>
      <c r="F30" s="32"/>
      <c r="G30" s="194">
        <f>SUM(G8:G29)*0.03</f>
        <v>0</v>
      </c>
      <c r="H30" s="119"/>
      <c r="I30" s="31">
        <f>G30+H30</f>
        <v>0</v>
      </c>
      <c r="K30" s="189" t="s">
        <v>245</v>
      </c>
    </row>
    <row r="31" spans="1:9" ht="15">
      <c r="A31" s="117"/>
      <c r="B31" s="101"/>
      <c r="C31" s="120"/>
      <c r="D31" s="121"/>
      <c r="E31" s="28"/>
      <c r="F31" s="32"/>
      <c r="G31" s="33">
        <f>SUM(G8:G30)</f>
        <v>0</v>
      </c>
      <c r="H31" s="34">
        <f>SUM(H8:H30)</f>
        <v>0</v>
      </c>
      <c r="I31" s="35">
        <f>H31+G31</f>
        <v>0</v>
      </c>
    </row>
    <row r="32" spans="1:9" ht="15">
      <c r="A32" s="117"/>
      <c r="B32" s="101"/>
      <c r="C32" s="120"/>
      <c r="D32" s="121"/>
      <c r="E32" s="28"/>
      <c r="F32" s="32"/>
      <c r="G32" s="30"/>
      <c r="H32" s="119"/>
      <c r="I32" s="31"/>
    </row>
    <row r="33" spans="1:9" ht="15">
      <c r="A33" s="102"/>
      <c r="B33" s="103" t="s">
        <v>65</v>
      </c>
      <c r="C33" s="104"/>
      <c r="D33" s="105"/>
      <c r="E33" s="106"/>
      <c r="F33" s="107"/>
      <c r="G33" s="108"/>
      <c r="H33" s="109"/>
      <c r="I33" s="110"/>
    </row>
    <row r="34" spans="1:9" ht="30">
      <c r="A34" s="96">
        <v>1</v>
      </c>
      <c r="B34" s="95" t="s">
        <v>55</v>
      </c>
      <c r="C34" s="97">
        <v>11</v>
      </c>
      <c r="D34" s="98" t="s">
        <v>4</v>
      </c>
      <c r="E34" s="99">
        <v>0</v>
      </c>
      <c r="F34" s="100">
        <v>0</v>
      </c>
      <c r="G34" s="30">
        <f>C34*E34</f>
        <v>0</v>
      </c>
      <c r="H34" s="119">
        <f>C34*F34</f>
        <v>0</v>
      </c>
      <c r="I34" s="31">
        <f>G34+H34</f>
        <v>0</v>
      </c>
    </row>
    <row r="35" spans="1:9" ht="30">
      <c r="A35" s="117">
        <v>2</v>
      </c>
      <c r="B35" s="118" t="s">
        <v>56</v>
      </c>
      <c r="C35" s="120">
        <v>1</v>
      </c>
      <c r="D35" s="121" t="s">
        <v>4</v>
      </c>
      <c r="E35" s="28">
        <v>0</v>
      </c>
      <c r="F35" s="32">
        <v>0</v>
      </c>
      <c r="G35" s="30">
        <f>C35*E35</f>
        <v>0</v>
      </c>
      <c r="H35" s="119">
        <f>C35*F35</f>
        <v>0</v>
      </c>
      <c r="I35" s="31">
        <f>G35+H35</f>
        <v>0</v>
      </c>
    </row>
    <row r="36" spans="1:9" ht="30">
      <c r="A36" s="96">
        <v>3</v>
      </c>
      <c r="B36" s="118" t="s">
        <v>57</v>
      </c>
      <c r="C36" s="120">
        <v>18</v>
      </c>
      <c r="D36" s="121" t="s">
        <v>4</v>
      </c>
      <c r="E36" s="28">
        <v>0</v>
      </c>
      <c r="F36" s="32">
        <v>0</v>
      </c>
      <c r="G36" s="30">
        <f>C36*E36</f>
        <v>0</v>
      </c>
      <c r="H36" s="119">
        <f>C36*F36</f>
        <v>0</v>
      </c>
      <c r="I36" s="31">
        <f>G36+H36</f>
        <v>0</v>
      </c>
    </row>
    <row r="37" spans="1:9" ht="30">
      <c r="A37" s="117">
        <v>4</v>
      </c>
      <c r="B37" s="118" t="s">
        <v>58</v>
      </c>
      <c r="C37" s="120">
        <v>19</v>
      </c>
      <c r="D37" s="121" t="s">
        <v>4</v>
      </c>
      <c r="E37" s="28">
        <v>0</v>
      </c>
      <c r="F37" s="32">
        <v>0</v>
      </c>
      <c r="G37" s="30">
        <f aca="true" t="shared" si="3" ref="G37:G62">C37*E37</f>
        <v>0</v>
      </c>
      <c r="H37" s="119">
        <f aca="true" t="shared" si="4" ref="H37:H62">C37*F37</f>
        <v>0</v>
      </c>
      <c r="I37" s="31">
        <f aca="true" t="shared" si="5" ref="I37:I62">G37+H37</f>
        <v>0</v>
      </c>
    </row>
    <row r="38" spans="1:9" ht="30">
      <c r="A38" s="96">
        <v>5</v>
      </c>
      <c r="B38" s="118" t="s">
        <v>59</v>
      </c>
      <c r="C38" s="120">
        <v>30</v>
      </c>
      <c r="D38" s="121" t="s">
        <v>4</v>
      </c>
      <c r="E38" s="28">
        <v>0</v>
      </c>
      <c r="F38" s="32">
        <v>0</v>
      </c>
      <c r="G38" s="30">
        <f t="shared" si="3"/>
        <v>0</v>
      </c>
      <c r="H38" s="119">
        <f t="shared" si="4"/>
        <v>0</v>
      </c>
      <c r="I38" s="31">
        <f t="shared" si="5"/>
        <v>0</v>
      </c>
    </row>
    <row r="39" spans="1:9" ht="30">
      <c r="A39" s="117">
        <v>6</v>
      </c>
      <c r="B39" s="118" t="s">
        <v>60</v>
      </c>
      <c r="C39" s="120">
        <v>96</v>
      </c>
      <c r="D39" s="121" t="s">
        <v>4</v>
      </c>
      <c r="E39" s="28">
        <v>0</v>
      </c>
      <c r="F39" s="32">
        <v>0</v>
      </c>
      <c r="G39" s="30">
        <f t="shared" si="3"/>
        <v>0</v>
      </c>
      <c r="H39" s="119">
        <f t="shared" si="4"/>
        <v>0</v>
      </c>
      <c r="I39" s="31">
        <f t="shared" si="5"/>
        <v>0</v>
      </c>
    </row>
    <row r="40" spans="1:9" ht="15">
      <c r="A40" s="96">
        <v>7</v>
      </c>
      <c r="B40" s="116" t="s">
        <v>61</v>
      </c>
      <c r="C40" s="120">
        <v>30</v>
      </c>
      <c r="D40" s="121" t="s">
        <v>4</v>
      </c>
      <c r="E40" s="28">
        <v>0</v>
      </c>
      <c r="F40" s="32">
        <v>0</v>
      </c>
      <c r="G40" s="30">
        <f t="shared" si="3"/>
        <v>0</v>
      </c>
      <c r="H40" s="119">
        <f t="shared" si="4"/>
        <v>0</v>
      </c>
      <c r="I40" s="31">
        <f t="shared" si="5"/>
        <v>0</v>
      </c>
    </row>
    <row r="41" spans="1:9" ht="30">
      <c r="A41" s="117">
        <v>8</v>
      </c>
      <c r="B41" s="118" t="s">
        <v>62</v>
      </c>
      <c r="C41" s="120">
        <v>22</v>
      </c>
      <c r="D41" s="121" t="s">
        <v>4</v>
      </c>
      <c r="E41" s="28">
        <v>0</v>
      </c>
      <c r="F41" s="32">
        <v>0</v>
      </c>
      <c r="G41" s="30">
        <f t="shared" si="3"/>
        <v>0</v>
      </c>
      <c r="H41" s="119">
        <f t="shared" si="4"/>
        <v>0</v>
      </c>
      <c r="I41" s="31">
        <f t="shared" si="5"/>
        <v>0</v>
      </c>
    </row>
    <row r="42" spans="1:9" ht="30">
      <c r="A42" s="96">
        <v>9</v>
      </c>
      <c r="B42" s="118" t="s">
        <v>63</v>
      </c>
      <c r="C42" s="120">
        <v>22</v>
      </c>
      <c r="D42" s="121" t="s">
        <v>4</v>
      </c>
      <c r="E42" s="28">
        <v>0</v>
      </c>
      <c r="F42" s="32">
        <v>0</v>
      </c>
      <c r="G42" s="30">
        <f t="shared" si="3"/>
        <v>0</v>
      </c>
      <c r="H42" s="119">
        <f t="shared" si="4"/>
        <v>0</v>
      </c>
      <c r="I42" s="31">
        <f t="shared" si="5"/>
        <v>0</v>
      </c>
    </row>
    <row r="43" spans="1:9" ht="30">
      <c r="A43" s="117">
        <v>10</v>
      </c>
      <c r="B43" s="118" t="s">
        <v>64</v>
      </c>
      <c r="C43" s="120">
        <v>4</v>
      </c>
      <c r="D43" s="121" t="s">
        <v>4</v>
      </c>
      <c r="E43" s="28">
        <v>0</v>
      </c>
      <c r="F43" s="32">
        <v>0</v>
      </c>
      <c r="G43" s="30">
        <f t="shared" si="3"/>
        <v>0</v>
      </c>
      <c r="H43" s="119">
        <f t="shared" si="4"/>
        <v>0</v>
      </c>
      <c r="I43" s="31">
        <f t="shared" si="5"/>
        <v>0</v>
      </c>
    </row>
    <row r="44" spans="1:9" ht="15">
      <c r="A44" s="96">
        <v>11</v>
      </c>
      <c r="B44" s="120" t="s">
        <v>204</v>
      </c>
      <c r="C44" s="120">
        <v>30</v>
      </c>
      <c r="D44" s="121" t="s">
        <v>4</v>
      </c>
      <c r="E44" s="125">
        <v>0</v>
      </c>
      <c r="F44" s="32">
        <v>0</v>
      </c>
      <c r="G44" s="30">
        <f t="shared" si="3"/>
        <v>0</v>
      </c>
      <c r="H44" s="119">
        <f t="shared" si="4"/>
        <v>0</v>
      </c>
      <c r="I44" s="31">
        <f t="shared" si="5"/>
        <v>0</v>
      </c>
    </row>
    <row r="45" spans="1:9" ht="15">
      <c r="A45" s="117">
        <v>12</v>
      </c>
      <c r="B45" s="120" t="s">
        <v>66</v>
      </c>
      <c r="C45" s="120">
        <v>15</v>
      </c>
      <c r="D45" s="121" t="s">
        <v>0</v>
      </c>
      <c r="E45" s="125">
        <v>0</v>
      </c>
      <c r="F45" s="32">
        <v>0</v>
      </c>
      <c r="G45" s="30">
        <f t="shared" si="3"/>
        <v>0</v>
      </c>
      <c r="H45" s="119">
        <f t="shared" si="4"/>
        <v>0</v>
      </c>
      <c r="I45" s="31">
        <f t="shared" si="5"/>
        <v>0</v>
      </c>
    </row>
    <row r="46" spans="1:9" ht="15">
      <c r="A46" s="96">
        <v>13</v>
      </c>
      <c r="B46" s="118" t="s">
        <v>184</v>
      </c>
      <c r="C46" s="124">
        <v>48</v>
      </c>
      <c r="D46" s="121" t="s">
        <v>4</v>
      </c>
      <c r="E46" s="28">
        <v>0</v>
      </c>
      <c r="F46" s="32">
        <v>0</v>
      </c>
      <c r="G46" s="30">
        <f t="shared" si="3"/>
        <v>0</v>
      </c>
      <c r="H46" s="119">
        <f t="shared" si="4"/>
        <v>0</v>
      </c>
      <c r="I46" s="31">
        <f t="shared" si="5"/>
        <v>0</v>
      </c>
    </row>
    <row r="47" spans="1:9" ht="15">
      <c r="A47" s="117">
        <v>14</v>
      </c>
      <c r="B47" s="118" t="s">
        <v>187</v>
      </c>
      <c r="C47" s="124">
        <v>18</v>
      </c>
      <c r="D47" s="121" t="s">
        <v>4</v>
      </c>
      <c r="E47" s="28">
        <v>0</v>
      </c>
      <c r="F47" s="32">
        <v>0</v>
      </c>
      <c r="G47" s="30">
        <f t="shared" si="3"/>
        <v>0</v>
      </c>
      <c r="H47" s="119">
        <f t="shared" si="4"/>
        <v>0</v>
      </c>
      <c r="I47" s="31">
        <f t="shared" si="5"/>
        <v>0</v>
      </c>
    </row>
    <row r="48" spans="1:9" ht="15">
      <c r="A48" s="96">
        <v>15</v>
      </c>
      <c r="B48" s="118" t="s">
        <v>188</v>
      </c>
      <c r="C48" s="124">
        <v>12</v>
      </c>
      <c r="D48" s="121" t="s">
        <v>4</v>
      </c>
      <c r="E48" s="28">
        <v>0</v>
      </c>
      <c r="F48" s="32">
        <v>0</v>
      </c>
      <c r="G48" s="30">
        <f t="shared" si="3"/>
        <v>0</v>
      </c>
      <c r="H48" s="119">
        <f t="shared" si="4"/>
        <v>0</v>
      </c>
      <c r="I48" s="31">
        <f t="shared" si="5"/>
        <v>0</v>
      </c>
    </row>
    <row r="49" spans="1:9" ht="15">
      <c r="A49" s="117">
        <v>16</v>
      </c>
      <c r="B49" s="118" t="s">
        <v>185</v>
      </c>
      <c r="C49" s="124">
        <v>48</v>
      </c>
      <c r="D49" s="121" t="s">
        <v>4</v>
      </c>
      <c r="E49" s="28">
        <v>0</v>
      </c>
      <c r="F49" s="32">
        <v>0</v>
      </c>
      <c r="G49" s="30">
        <f t="shared" si="3"/>
        <v>0</v>
      </c>
      <c r="H49" s="119">
        <f t="shared" si="4"/>
        <v>0</v>
      </c>
      <c r="I49" s="31">
        <f t="shared" si="5"/>
        <v>0</v>
      </c>
    </row>
    <row r="50" spans="1:9" ht="30">
      <c r="A50" s="96">
        <v>17</v>
      </c>
      <c r="B50" s="118" t="s">
        <v>186</v>
      </c>
      <c r="C50" s="124">
        <v>960</v>
      </c>
      <c r="D50" s="121" t="s">
        <v>4</v>
      </c>
      <c r="E50" s="28">
        <v>0</v>
      </c>
      <c r="F50" s="32">
        <v>0</v>
      </c>
      <c r="G50" s="30">
        <f t="shared" si="3"/>
        <v>0</v>
      </c>
      <c r="H50" s="119">
        <f t="shared" si="4"/>
        <v>0</v>
      </c>
      <c r="I50" s="31">
        <f t="shared" si="5"/>
        <v>0</v>
      </c>
    </row>
    <row r="51" spans="1:9" ht="15">
      <c r="A51" s="117">
        <v>18</v>
      </c>
      <c r="B51" s="120" t="s">
        <v>67</v>
      </c>
      <c r="C51" s="120">
        <v>288</v>
      </c>
      <c r="D51" s="121" t="s">
        <v>4</v>
      </c>
      <c r="E51" s="28">
        <v>0</v>
      </c>
      <c r="F51" s="32">
        <v>0</v>
      </c>
      <c r="G51" s="30">
        <f t="shared" si="3"/>
        <v>0</v>
      </c>
      <c r="H51" s="119">
        <f t="shared" si="4"/>
        <v>0</v>
      </c>
      <c r="I51" s="31">
        <f t="shared" si="5"/>
        <v>0</v>
      </c>
    </row>
    <row r="52" spans="1:9" ht="15">
      <c r="A52" s="96">
        <v>19</v>
      </c>
      <c r="B52" s="120" t="s">
        <v>68</v>
      </c>
      <c r="C52" s="120">
        <v>30</v>
      </c>
      <c r="D52" s="121" t="s">
        <v>4</v>
      </c>
      <c r="E52" s="28">
        <v>0</v>
      </c>
      <c r="F52" s="32">
        <v>0</v>
      </c>
      <c r="G52" s="30">
        <f t="shared" si="3"/>
        <v>0</v>
      </c>
      <c r="H52" s="119">
        <f t="shared" si="4"/>
        <v>0</v>
      </c>
      <c r="I52" s="31">
        <f t="shared" si="5"/>
        <v>0</v>
      </c>
    </row>
    <row r="53" spans="1:9" ht="15">
      <c r="A53" s="117">
        <v>20</v>
      </c>
      <c r="B53" s="120" t="s">
        <v>69</v>
      </c>
      <c r="C53" s="120">
        <v>60</v>
      </c>
      <c r="D53" s="121" t="s">
        <v>4</v>
      </c>
      <c r="E53" s="28">
        <v>0</v>
      </c>
      <c r="F53" s="32">
        <v>0</v>
      </c>
      <c r="G53" s="30">
        <f t="shared" si="3"/>
        <v>0</v>
      </c>
      <c r="H53" s="119">
        <f t="shared" si="4"/>
        <v>0</v>
      </c>
      <c r="I53" s="31">
        <f t="shared" si="5"/>
        <v>0</v>
      </c>
    </row>
    <row r="54" spans="1:9" ht="15">
      <c r="A54" s="96">
        <v>21</v>
      </c>
      <c r="B54" s="120" t="s">
        <v>70</v>
      </c>
      <c r="C54" s="120">
        <v>60</v>
      </c>
      <c r="D54" s="121" t="s">
        <v>4</v>
      </c>
      <c r="E54" s="28">
        <v>0</v>
      </c>
      <c r="F54" s="32">
        <v>0</v>
      </c>
      <c r="G54" s="30">
        <f t="shared" si="3"/>
        <v>0</v>
      </c>
      <c r="H54" s="119">
        <f t="shared" si="4"/>
        <v>0</v>
      </c>
      <c r="I54" s="31">
        <f t="shared" si="5"/>
        <v>0</v>
      </c>
    </row>
    <row r="55" spans="1:9" ht="15">
      <c r="A55" s="117">
        <v>22</v>
      </c>
      <c r="B55" s="120" t="s">
        <v>71</v>
      </c>
      <c r="C55" s="120">
        <v>36</v>
      </c>
      <c r="D55" s="121" t="s">
        <v>4</v>
      </c>
      <c r="E55" s="28">
        <v>0</v>
      </c>
      <c r="F55" s="32">
        <v>0</v>
      </c>
      <c r="G55" s="30">
        <f t="shared" si="3"/>
        <v>0</v>
      </c>
      <c r="H55" s="119">
        <f t="shared" si="4"/>
        <v>0</v>
      </c>
      <c r="I55" s="31">
        <f t="shared" si="5"/>
        <v>0</v>
      </c>
    </row>
    <row r="56" spans="1:9" ht="15">
      <c r="A56" s="96">
        <v>23</v>
      </c>
      <c r="B56" s="120" t="s">
        <v>72</v>
      </c>
      <c r="C56" s="120">
        <v>60</v>
      </c>
      <c r="D56" s="121" t="s">
        <v>4</v>
      </c>
      <c r="E56" s="28">
        <v>0</v>
      </c>
      <c r="F56" s="32">
        <v>0</v>
      </c>
      <c r="G56" s="30">
        <f t="shared" si="3"/>
        <v>0</v>
      </c>
      <c r="H56" s="119">
        <f t="shared" si="4"/>
        <v>0</v>
      </c>
      <c r="I56" s="31">
        <f t="shared" si="5"/>
        <v>0</v>
      </c>
    </row>
    <row r="57" spans="1:9" ht="15">
      <c r="A57" s="117">
        <v>24</v>
      </c>
      <c r="B57" s="120" t="s">
        <v>73</v>
      </c>
      <c r="C57" s="120">
        <v>30</v>
      </c>
      <c r="D57" s="121" t="s">
        <v>4</v>
      </c>
      <c r="E57" s="28">
        <v>0</v>
      </c>
      <c r="F57" s="32">
        <v>0</v>
      </c>
      <c r="G57" s="30">
        <f t="shared" si="3"/>
        <v>0</v>
      </c>
      <c r="H57" s="119">
        <f t="shared" si="4"/>
        <v>0</v>
      </c>
      <c r="I57" s="31">
        <f t="shared" si="5"/>
        <v>0</v>
      </c>
    </row>
    <row r="58" spans="1:9" ht="15">
      <c r="A58" s="96">
        <v>25</v>
      </c>
      <c r="B58" s="120" t="s">
        <v>74</v>
      </c>
      <c r="C58" s="120">
        <v>60</v>
      </c>
      <c r="D58" s="121" t="s">
        <v>4</v>
      </c>
      <c r="E58" s="28">
        <v>0</v>
      </c>
      <c r="F58" s="32">
        <v>0</v>
      </c>
      <c r="G58" s="30">
        <f t="shared" si="3"/>
        <v>0</v>
      </c>
      <c r="H58" s="119">
        <f t="shared" si="4"/>
        <v>0</v>
      </c>
      <c r="I58" s="31">
        <f t="shared" si="5"/>
        <v>0</v>
      </c>
    </row>
    <row r="59" spans="1:9" ht="15">
      <c r="A59" s="117">
        <v>26</v>
      </c>
      <c r="B59" s="120" t="s">
        <v>75</v>
      </c>
      <c r="C59" s="120">
        <v>30</v>
      </c>
      <c r="D59" s="121" t="s">
        <v>4</v>
      </c>
      <c r="E59" s="28">
        <v>0</v>
      </c>
      <c r="F59" s="32">
        <v>0</v>
      </c>
      <c r="G59" s="30">
        <f t="shared" si="3"/>
        <v>0</v>
      </c>
      <c r="H59" s="119">
        <f t="shared" si="4"/>
        <v>0</v>
      </c>
      <c r="I59" s="31">
        <f t="shared" si="5"/>
        <v>0</v>
      </c>
    </row>
    <row r="60" spans="1:9" ht="30">
      <c r="A60" s="96">
        <v>27</v>
      </c>
      <c r="B60" s="118" t="s">
        <v>77</v>
      </c>
      <c r="C60" s="120">
        <v>30</v>
      </c>
      <c r="D60" s="121" t="s">
        <v>4</v>
      </c>
      <c r="E60" s="28">
        <v>0</v>
      </c>
      <c r="F60" s="32">
        <v>0</v>
      </c>
      <c r="G60" s="30">
        <f t="shared" si="3"/>
        <v>0</v>
      </c>
      <c r="H60" s="119">
        <f t="shared" si="4"/>
        <v>0</v>
      </c>
      <c r="I60" s="31">
        <f t="shared" si="5"/>
        <v>0</v>
      </c>
    </row>
    <row r="61" spans="1:9" ht="15">
      <c r="A61" s="117">
        <v>28</v>
      </c>
      <c r="B61" s="112" t="s">
        <v>76</v>
      </c>
      <c r="C61" s="112">
        <v>76</v>
      </c>
      <c r="D61" s="114" t="s">
        <v>78</v>
      </c>
      <c r="E61" s="28">
        <v>0</v>
      </c>
      <c r="F61" s="32">
        <v>0</v>
      </c>
      <c r="G61" s="30">
        <f t="shared" si="3"/>
        <v>0</v>
      </c>
      <c r="H61" s="119">
        <f t="shared" si="4"/>
        <v>0</v>
      </c>
      <c r="I61" s="31">
        <f t="shared" si="5"/>
        <v>0</v>
      </c>
    </row>
    <row r="62" spans="1:9" ht="15">
      <c r="A62" s="96">
        <v>29</v>
      </c>
      <c r="B62" s="112" t="s">
        <v>79</v>
      </c>
      <c r="C62" s="112">
        <v>96</v>
      </c>
      <c r="D62" s="114" t="s">
        <v>78</v>
      </c>
      <c r="E62" s="28">
        <v>0</v>
      </c>
      <c r="F62" s="32">
        <v>0</v>
      </c>
      <c r="G62" s="30">
        <f t="shared" si="3"/>
        <v>0</v>
      </c>
      <c r="H62" s="119">
        <f t="shared" si="4"/>
        <v>0</v>
      </c>
      <c r="I62" s="31">
        <f t="shared" si="5"/>
        <v>0</v>
      </c>
    </row>
    <row r="63" spans="1:11" ht="15">
      <c r="A63" s="117">
        <v>30</v>
      </c>
      <c r="B63" s="120" t="s">
        <v>239</v>
      </c>
      <c r="C63" s="120">
        <v>1</v>
      </c>
      <c r="D63" s="123" t="s">
        <v>5</v>
      </c>
      <c r="E63" s="28"/>
      <c r="F63" s="129"/>
      <c r="G63" s="194">
        <f>SUM(G34:G62)*0.04</f>
        <v>0</v>
      </c>
      <c r="H63" s="119"/>
      <c r="I63" s="31">
        <f>G63+H63</f>
        <v>0</v>
      </c>
      <c r="K63" s="189" t="s">
        <v>245</v>
      </c>
    </row>
    <row r="64" spans="1:9" ht="15">
      <c r="A64" s="117"/>
      <c r="B64" s="120"/>
      <c r="C64" s="120"/>
      <c r="D64" s="123"/>
      <c r="E64" s="28"/>
      <c r="F64" s="32"/>
      <c r="G64" s="33">
        <f>SUM(G34:G63)</f>
        <v>0</v>
      </c>
      <c r="H64" s="34">
        <f>SUM(H34:H63)</f>
        <v>0</v>
      </c>
      <c r="I64" s="35">
        <f>H64+G64</f>
        <v>0</v>
      </c>
    </row>
    <row r="65" spans="1:9" ht="15">
      <c r="A65" s="117"/>
      <c r="B65" s="120"/>
      <c r="C65" s="120"/>
      <c r="D65" s="123"/>
      <c r="E65" s="28"/>
      <c r="F65" s="32"/>
      <c r="G65" s="33"/>
      <c r="H65" s="34"/>
      <c r="I65" s="35"/>
    </row>
    <row r="66" spans="1:9" ht="15">
      <c r="A66" s="61"/>
      <c r="B66" s="62" t="s">
        <v>41</v>
      </c>
      <c r="C66" s="63"/>
      <c r="D66" s="64"/>
      <c r="E66" s="65"/>
      <c r="F66" s="66"/>
      <c r="G66" s="67"/>
      <c r="H66" s="68"/>
      <c r="I66" s="69"/>
    </row>
    <row r="67" spans="1:9" ht="15">
      <c r="A67" s="117">
        <v>1</v>
      </c>
      <c r="B67" s="118" t="s">
        <v>99</v>
      </c>
      <c r="C67" s="124">
        <v>3</v>
      </c>
      <c r="D67" s="121" t="s">
        <v>4</v>
      </c>
      <c r="E67" s="28">
        <v>0</v>
      </c>
      <c r="F67" s="32">
        <v>0</v>
      </c>
      <c r="G67" s="30">
        <f>C67*E67</f>
        <v>0</v>
      </c>
      <c r="H67" s="119">
        <f>C67*F67</f>
        <v>0</v>
      </c>
      <c r="I67" s="31">
        <f aca="true" t="shared" si="6" ref="I67:I106">G67+H67</f>
        <v>0</v>
      </c>
    </row>
    <row r="68" spans="1:9" ht="15">
      <c r="A68" s="117">
        <v>2</v>
      </c>
      <c r="B68" s="118" t="s">
        <v>100</v>
      </c>
      <c r="C68" s="124">
        <v>3</v>
      </c>
      <c r="D68" s="121" t="s">
        <v>4</v>
      </c>
      <c r="E68" s="28">
        <v>0</v>
      </c>
      <c r="F68" s="32">
        <v>0</v>
      </c>
      <c r="G68" s="30">
        <f>C68*E68</f>
        <v>0</v>
      </c>
      <c r="H68" s="119">
        <f>C68*F68</f>
        <v>0</v>
      </c>
      <c r="I68" s="31">
        <f t="shared" si="6"/>
        <v>0</v>
      </c>
    </row>
    <row r="69" spans="1:9" ht="30">
      <c r="A69" s="117">
        <v>3</v>
      </c>
      <c r="B69" s="118" t="s">
        <v>98</v>
      </c>
      <c r="C69" s="124">
        <v>3</v>
      </c>
      <c r="D69" s="121" t="s">
        <v>4</v>
      </c>
      <c r="E69" s="28">
        <v>0</v>
      </c>
      <c r="F69" s="32">
        <v>0</v>
      </c>
      <c r="G69" s="30">
        <f aca="true" t="shared" si="7" ref="G69:G104">C69*E69</f>
        <v>0</v>
      </c>
      <c r="H69" s="119">
        <f aca="true" t="shared" si="8" ref="H69:H104">C69*F69</f>
        <v>0</v>
      </c>
      <c r="I69" s="31">
        <f t="shared" si="6"/>
        <v>0</v>
      </c>
    </row>
    <row r="70" spans="1:9" ht="15">
      <c r="A70" s="117">
        <v>4</v>
      </c>
      <c r="B70" s="118" t="s">
        <v>101</v>
      </c>
      <c r="C70" s="124">
        <v>3</v>
      </c>
      <c r="D70" s="121" t="s">
        <v>4</v>
      </c>
      <c r="E70" s="28">
        <v>0</v>
      </c>
      <c r="F70" s="32">
        <v>0</v>
      </c>
      <c r="G70" s="30">
        <f>C70*E70</f>
        <v>0</v>
      </c>
      <c r="H70" s="119">
        <f>C70*F70</f>
        <v>0</v>
      </c>
      <c r="I70" s="31">
        <f>G70+H70</f>
        <v>0</v>
      </c>
    </row>
    <row r="71" spans="1:9" ht="15">
      <c r="A71" s="117">
        <v>5</v>
      </c>
      <c r="B71" s="113" t="s">
        <v>217</v>
      </c>
      <c r="C71" s="124">
        <v>6</v>
      </c>
      <c r="D71" s="121" t="s">
        <v>4</v>
      </c>
      <c r="E71" s="125">
        <v>0</v>
      </c>
      <c r="F71" s="32">
        <v>0</v>
      </c>
      <c r="G71" s="30">
        <f>C71*E71</f>
        <v>0</v>
      </c>
      <c r="H71" s="119">
        <f>C71*F71</f>
        <v>0</v>
      </c>
      <c r="I71" s="31">
        <f>G71+H71</f>
        <v>0</v>
      </c>
    </row>
    <row r="72" spans="1:9" ht="30">
      <c r="A72" s="117">
        <v>6</v>
      </c>
      <c r="B72" s="118" t="s">
        <v>87</v>
      </c>
      <c r="C72" s="124">
        <v>3</v>
      </c>
      <c r="D72" s="121" t="s">
        <v>4</v>
      </c>
      <c r="E72" s="28">
        <v>0</v>
      </c>
      <c r="F72" s="32">
        <v>0</v>
      </c>
      <c r="G72" s="30">
        <f t="shared" si="7"/>
        <v>0</v>
      </c>
      <c r="H72" s="119">
        <f t="shared" si="8"/>
        <v>0</v>
      </c>
      <c r="I72" s="31">
        <f t="shared" si="6"/>
        <v>0</v>
      </c>
    </row>
    <row r="73" spans="1:9" ht="15">
      <c r="A73" s="117">
        <v>7</v>
      </c>
      <c r="B73" s="118" t="s">
        <v>220</v>
      </c>
      <c r="C73" s="124">
        <v>5</v>
      </c>
      <c r="D73" s="121" t="s">
        <v>4</v>
      </c>
      <c r="E73" s="28">
        <v>0</v>
      </c>
      <c r="F73" s="32">
        <v>0</v>
      </c>
      <c r="G73" s="30">
        <f t="shared" si="7"/>
        <v>0</v>
      </c>
      <c r="H73" s="119">
        <f t="shared" si="8"/>
        <v>0</v>
      </c>
      <c r="I73" s="31">
        <f t="shared" si="6"/>
        <v>0</v>
      </c>
    </row>
    <row r="74" spans="1:9" ht="15">
      <c r="A74" s="117">
        <v>8</v>
      </c>
      <c r="B74" s="126" t="s">
        <v>88</v>
      </c>
      <c r="C74" s="124">
        <v>12</v>
      </c>
      <c r="D74" s="121" t="s">
        <v>0</v>
      </c>
      <c r="E74" s="28">
        <v>0</v>
      </c>
      <c r="F74" s="32">
        <v>0</v>
      </c>
      <c r="G74" s="30">
        <f t="shared" si="7"/>
        <v>0</v>
      </c>
      <c r="H74" s="119">
        <f t="shared" si="8"/>
        <v>0</v>
      </c>
      <c r="I74" s="31">
        <f t="shared" si="6"/>
        <v>0</v>
      </c>
    </row>
    <row r="75" spans="1:9" ht="15">
      <c r="A75" s="117">
        <v>9</v>
      </c>
      <c r="B75" s="118" t="s">
        <v>89</v>
      </c>
      <c r="C75" s="124">
        <v>3</v>
      </c>
      <c r="D75" s="121" t="s">
        <v>0</v>
      </c>
      <c r="E75" s="28">
        <v>0</v>
      </c>
      <c r="F75" s="32">
        <v>0</v>
      </c>
      <c r="G75" s="30">
        <f t="shared" si="7"/>
        <v>0</v>
      </c>
      <c r="H75" s="119">
        <f t="shared" si="8"/>
        <v>0</v>
      </c>
      <c r="I75" s="31">
        <f t="shared" si="6"/>
        <v>0</v>
      </c>
    </row>
    <row r="76" spans="1:9" ht="15">
      <c r="A76" s="117">
        <v>10</v>
      </c>
      <c r="B76" s="118" t="s">
        <v>90</v>
      </c>
      <c r="C76" s="124">
        <v>15</v>
      </c>
      <c r="D76" s="121" t="s">
        <v>4</v>
      </c>
      <c r="E76" s="28">
        <v>0</v>
      </c>
      <c r="F76" s="32">
        <v>0</v>
      </c>
      <c r="G76" s="30">
        <f t="shared" si="7"/>
        <v>0</v>
      </c>
      <c r="H76" s="119">
        <f t="shared" si="8"/>
        <v>0</v>
      </c>
      <c r="I76" s="31">
        <f t="shared" si="6"/>
        <v>0</v>
      </c>
    </row>
    <row r="77" spans="1:9" ht="15">
      <c r="A77" s="117">
        <v>11</v>
      </c>
      <c r="B77" s="118" t="s">
        <v>66</v>
      </c>
      <c r="C77" s="124">
        <v>4</v>
      </c>
      <c r="D77" s="121" t="s">
        <v>0</v>
      </c>
      <c r="E77" s="28">
        <v>0</v>
      </c>
      <c r="F77" s="32">
        <v>0</v>
      </c>
      <c r="G77" s="30">
        <f t="shared" si="7"/>
        <v>0</v>
      </c>
      <c r="H77" s="119">
        <f t="shared" si="8"/>
        <v>0</v>
      </c>
      <c r="I77" s="31">
        <f t="shared" si="6"/>
        <v>0</v>
      </c>
    </row>
    <row r="78" spans="1:9" ht="15">
      <c r="A78" s="117">
        <v>12</v>
      </c>
      <c r="B78" s="120" t="s">
        <v>67</v>
      </c>
      <c r="C78" s="124">
        <v>126</v>
      </c>
      <c r="D78" s="121" t="s">
        <v>4</v>
      </c>
      <c r="E78" s="28">
        <v>0</v>
      </c>
      <c r="F78" s="32">
        <v>0</v>
      </c>
      <c r="G78" s="30">
        <f t="shared" si="7"/>
        <v>0</v>
      </c>
      <c r="H78" s="119">
        <f t="shared" si="8"/>
        <v>0</v>
      </c>
      <c r="I78" s="31">
        <f t="shared" si="6"/>
        <v>0</v>
      </c>
    </row>
    <row r="79" spans="1:9" ht="15">
      <c r="A79" s="117">
        <v>13</v>
      </c>
      <c r="B79" s="120" t="s">
        <v>68</v>
      </c>
      <c r="C79" s="124">
        <v>12</v>
      </c>
      <c r="D79" s="121" t="s">
        <v>4</v>
      </c>
      <c r="E79" s="28">
        <v>0</v>
      </c>
      <c r="F79" s="32">
        <v>0</v>
      </c>
      <c r="G79" s="30">
        <f t="shared" si="7"/>
        <v>0</v>
      </c>
      <c r="H79" s="119">
        <f t="shared" si="8"/>
        <v>0</v>
      </c>
      <c r="I79" s="31">
        <f t="shared" si="6"/>
        <v>0</v>
      </c>
    </row>
    <row r="80" spans="1:9" ht="15">
      <c r="A80" s="117">
        <v>14</v>
      </c>
      <c r="B80" s="120" t="s">
        <v>69</v>
      </c>
      <c r="C80" s="124">
        <v>18</v>
      </c>
      <c r="D80" s="121" t="s">
        <v>4</v>
      </c>
      <c r="E80" s="28">
        <v>0</v>
      </c>
      <c r="F80" s="32">
        <v>0</v>
      </c>
      <c r="G80" s="30">
        <f t="shared" si="7"/>
        <v>0</v>
      </c>
      <c r="H80" s="119">
        <f t="shared" si="8"/>
        <v>0</v>
      </c>
      <c r="I80" s="31">
        <f t="shared" si="6"/>
        <v>0</v>
      </c>
    </row>
    <row r="81" spans="1:9" ht="15">
      <c r="A81" s="117">
        <v>15</v>
      </c>
      <c r="B81" s="120" t="s">
        <v>91</v>
      </c>
      <c r="C81" s="124">
        <v>9</v>
      </c>
      <c r="D81" s="121" t="s">
        <v>4</v>
      </c>
      <c r="E81" s="28">
        <v>0</v>
      </c>
      <c r="F81" s="32">
        <v>0</v>
      </c>
      <c r="G81" s="30">
        <f t="shared" si="7"/>
        <v>0</v>
      </c>
      <c r="H81" s="119">
        <f t="shared" si="8"/>
        <v>0</v>
      </c>
      <c r="I81" s="31">
        <f t="shared" si="6"/>
        <v>0</v>
      </c>
    </row>
    <row r="82" spans="1:9" ht="15">
      <c r="A82" s="117">
        <v>16</v>
      </c>
      <c r="B82" s="120" t="s">
        <v>70</v>
      </c>
      <c r="C82" s="124">
        <v>12</v>
      </c>
      <c r="D82" s="121" t="s">
        <v>4</v>
      </c>
      <c r="E82" s="28">
        <v>0</v>
      </c>
      <c r="F82" s="32">
        <v>0</v>
      </c>
      <c r="G82" s="30">
        <f t="shared" si="7"/>
        <v>0</v>
      </c>
      <c r="H82" s="119">
        <f t="shared" si="8"/>
        <v>0</v>
      </c>
      <c r="I82" s="31">
        <f t="shared" si="6"/>
        <v>0</v>
      </c>
    </row>
    <row r="83" spans="1:9" ht="15">
      <c r="A83" s="117">
        <v>17</v>
      </c>
      <c r="B83" s="120" t="s">
        <v>71</v>
      </c>
      <c r="C83" s="124">
        <v>24</v>
      </c>
      <c r="D83" s="121" t="s">
        <v>4</v>
      </c>
      <c r="E83" s="28">
        <v>0</v>
      </c>
      <c r="F83" s="32">
        <v>0</v>
      </c>
      <c r="G83" s="30">
        <f t="shared" si="7"/>
        <v>0</v>
      </c>
      <c r="H83" s="119">
        <f t="shared" si="8"/>
        <v>0</v>
      </c>
      <c r="I83" s="31">
        <f t="shared" si="6"/>
        <v>0</v>
      </c>
    </row>
    <row r="84" spans="1:9" ht="15">
      <c r="A84" s="117">
        <v>18</v>
      </c>
      <c r="B84" s="120" t="s">
        <v>72</v>
      </c>
      <c r="C84" s="124">
        <v>9</v>
      </c>
      <c r="D84" s="121" t="s">
        <v>4</v>
      </c>
      <c r="E84" s="28">
        <v>0</v>
      </c>
      <c r="F84" s="32">
        <v>0</v>
      </c>
      <c r="G84" s="30">
        <f t="shared" si="7"/>
        <v>0</v>
      </c>
      <c r="H84" s="119">
        <f t="shared" si="8"/>
        <v>0</v>
      </c>
      <c r="I84" s="31">
        <f t="shared" si="6"/>
        <v>0</v>
      </c>
    </row>
    <row r="85" spans="1:9" ht="15">
      <c r="A85" s="117">
        <v>19</v>
      </c>
      <c r="B85" s="120" t="s">
        <v>74</v>
      </c>
      <c r="C85" s="124">
        <v>6</v>
      </c>
      <c r="D85" s="121" t="s">
        <v>4</v>
      </c>
      <c r="E85" s="28">
        <v>0</v>
      </c>
      <c r="F85" s="32">
        <v>0</v>
      </c>
      <c r="G85" s="30">
        <f t="shared" si="7"/>
        <v>0</v>
      </c>
      <c r="H85" s="119">
        <f t="shared" si="8"/>
        <v>0</v>
      </c>
      <c r="I85" s="31">
        <f t="shared" si="6"/>
        <v>0</v>
      </c>
    </row>
    <row r="86" spans="1:9" ht="15">
      <c r="A86" s="117">
        <v>20</v>
      </c>
      <c r="B86" s="120" t="s">
        <v>75</v>
      </c>
      <c r="C86" s="124">
        <v>6</v>
      </c>
      <c r="D86" s="121" t="s">
        <v>4</v>
      </c>
      <c r="E86" s="28">
        <v>0</v>
      </c>
      <c r="F86" s="32">
        <v>0</v>
      </c>
      <c r="G86" s="30">
        <f t="shared" si="7"/>
        <v>0</v>
      </c>
      <c r="H86" s="119">
        <f t="shared" si="8"/>
        <v>0</v>
      </c>
      <c r="I86" s="31">
        <f t="shared" si="6"/>
        <v>0</v>
      </c>
    </row>
    <row r="87" spans="1:9" ht="15">
      <c r="A87" s="117">
        <v>21</v>
      </c>
      <c r="B87" s="120" t="s">
        <v>92</v>
      </c>
      <c r="C87" s="124">
        <v>3</v>
      </c>
      <c r="D87" s="121" t="s">
        <v>4</v>
      </c>
      <c r="E87" s="28">
        <v>0</v>
      </c>
      <c r="F87" s="32">
        <v>0</v>
      </c>
      <c r="G87" s="30">
        <f t="shared" si="7"/>
        <v>0</v>
      </c>
      <c r="H87" s="119">
        <f t="shared" si="8"/>
        <v>0</v>
      </c>
      <c r="I87" s="31">
        <f t="shared" si="6"/>
        <v>0</v>
      </c>
    </row>
    <row r="88" spans="1:9" ht="15">
      <c r="A88" s="117">
        <v>22</v>
      </c>
      <c r="B88" s="120" t="s">
        <v>204</v>
      </c>
      <c r="C88" s="124">
        <v>3</v>
      </c>
      <c r="D88" s="121" t="s">
        <v>4</v>
      </c>
      <c r="E88" s="28">
        <v>0</v>
      </c>
      <c r="F88" s="32">
        <v>0</v>
      </c>
      <c r="G88" s="30">
        <f t="shared" si="7"/>
        <v>0</v>
      </c>
      <c r="H88" s="119">
        <f t="shared" si="8"/>
        <v>0</v>
      </c>
      <c r="I88" s="31">
        <f t="shared" si="6"/>
        <v>0</v>
      </c>
    </row>
    <row r="89" spans="1:9" ht="15">
      <c r="A89" s="117">
        <v>23</v>
      </c>
      <c r="B89" s="120" t="s">
        <v>205</v>
      </c>
      <c r="C89" s="124">
        <v>6</v>
      </c>
      <c r="D89" s="121" t="s">
        <v>4</v>
      </c>
      <c r="E89" s="28">
        <v>0</v>
      </c>
      <c r="F89" s="32">
        <v>0</v>
      </c>
      <c r="G89" s="30">
        <f t="shared" si="7"/>
        <v>0</v>
      </c>
      <c r="H89" s="119">
        <f t="shared" si="8"/>
        <v>0</v>
      </c>
      <c r="I89" s="31">
        <f t="shared" si="6"/>
        <v>0</v>
      </c>
    </row>
    <row r="90" spans="1:9" ht="15">
      <c r="A90" s="117">
        <v>24</v>
      </c>
      <c r="B90" s="118" t="s">
        <v>93</v>
      </c>
      <c r="C90" s="124">
        <v>3</v>
      </c>
      <c r="D90" s="121" t="s">
        <v>4</v>
      </c>
      <c r="E90" s="28">
        <v>0</v>
      </c>
      <c r="F90" s="32">
        <v>0</v>
      </c>
      <c r="G90" s="30">
        <f t="shared" si="7"/>
        <v>0</v>
      </c>
      <c r="H90" s="119">
        <f t="shared" si="8"/>
        <v>0</v>
      </c>
      <c r="I90" s="31">
        <f t="shared" si="6"/>
        <v>0</v>
      </c>
    </row>
    <row r="91" spans="1:9" ht="15">
      <c r="A91" s="117">
        <v>25</v>
      </c>
      <c r="B91" s="118" t="s">
        <v>94</v>
      </c>
      <c r="C91" s="124">
        <v>3</v>
      </c>
      <c r="D91" s="121" t="s">
        <v>4</v>
      </c>
      <c r="E91" s="28">
        <v>0</v>
      </c>
      <c r="F91" s="32">
        <v>0</v>
      </c>
      <c r="G91" s="30">
        <f t="shared" si="7"/>
        <v>0</v>
      </c>
      <c r="H91" s="119">
        <f t="shared" si="8"/>
        <v>0</v>
      </c>
      <c r="I91" s="31">
        <f t="shared" si="6"/>
        <v>0</v>
      </c>
    </row>
    <row r="92" spans="1:9" ht="15">
      <c r="A92" s="117">
        <v>26</v>
      </c>
      <c r="B92" s="118" t="s">
        <v>46</v>
      </c>
      <c r="C92" s="124">
        <v>3</v>
      </c>
      <c r="D92" s="121" t="s">
        <v>4</v>
      </c>
      <c r="E92" s="28">
        <v>0</v>
      </c>
      <c r="F92" s="32">
        <v>0</v>
      </c>
      <c r="G92" s="30">
        <f t="shared" si="7"/>
        <v>0</v>
      </c>
      <c r="H92" s="119">
        <f t="shared" si="8"/>
        <v>0</v>
      </c>
      <c r="I92" s="31">
        <f t="shared" si="6"/>
        <v>0</v>
      </c>
    </row>
    <row r="93" spans="1:9" ht="15">
      <c r="A93" s="117">
        <v>27</v>
      </c>
      <c r="B93" s="118" t="s">
        <v>97</v>
      </c>
      <c r="C93" s="124">
        <v>3</v>
      </c>
      <c r="D93" s="121" t="s">
        <v>4</v>
      </c>
      <c r="E93" s="28">
        <v>0</v>
      </c>
      <c r="F93" s="32">
        <v>0</v>
      </c>
      <c r="G93" s="30">
        <f t="shared" si="7"/>
        <v>0</v>
      </c>
      <c r="H93" s="119">
        <f t="shared" si="8"/>
        <v>0</v>
      </c>
      <c r="I93" s="31">
        <f t="shared" si="6"/>
        <v>0</v>
      </c>
    </row>
    <row r="94" spans="1:9" ht="15">
      <c r="A94" s="117">
        <v>28</v>
      </c>
      <c r="B94" s="118" t="s">
        <v>95</v>
      </c>
      <c r="C94" s="124">
        <v>6</v>
      </c>
      <c r="D94" s="121" t="s">
        <v>4</v>
      </c>
      <c r="E94" s="28">
        <v>0</v>
      </c>
      <c r="F94" s="32">
        <v>0</v>
      </c>
      <c r="G94" s="30">
        <f t="shared" si="7"/>
        <v>0</v>
      </c>
      <c r="H94" s="119">
        <f t="shared" si="8"/>
        <v>0</v>
      </c>
      <c r="I94" s="31">
        <f t="shared" si="6"/>
        <v>0</v>
      </c>
    </row>
    <row r="95" spans="1:9" ht="30">
      <c r="A95" s="117">
        <v>29</v>
      </c>
      <c r="B95" s="118" t="s">
        <v>96</v>
      </c>
      <c r="C95" s="124">
        <v>48</v>
      </c>
      <c r="D95" s="121" t="s">
        <v>4</v>
      </c>
      <c r="E95" s="28">
        <v>0</v>
      </c>
      <c r="F95" s="32">
        <v>0</v>
      </c>
      <c r="G95" s="30">
        <f t="shared" si="7"/>
        <v>0</v>
      </c>
      <c r="H95" s="119">
        <f t="shared" si="8"/>
        <v>0</v>
      </c>
      <c r="I95" s="31">
        <f t="shared" si="6"/>
        <v>0</v>
      </c>
    </row>
    <row r="96" spans="1:9" ht="15">
      <c r="A96" s="117">
        <v>30</v>
      </c>
      <c r="B96" s="118" t="s">
        <v>184</v>
      </c>
      <c r="C96" s="124">
        <v>30</v>
      </c>
      <c r="D96" s="121" t="s">
        <v>4</v>
      </c>
      <c r="E96" s="28">
        <v>0</v>
      </c>
      <c r="F96" s="32">
        <v>0</v>
      </c>
      <c r="G96" s="30">
        <f t="shared" si="7"/>
        <v>0</v>
      </c>
      <c r="H96" s="119">
        <f t="shared" si="8"/>
        <v>0</v>
      </c>
      <c r="I96" s="31">
        <f t="shared" si="6"/>
        <v>0</v>
      </c>
    </row>
    <row r="97" spans="1:9" ht="15">
      <c r="A97" s="117">
        <v>31</v>
      </c>
      <c r="B97" s="118" t="s">
        <v>183</v>
      </c>
      <c r="C97" s="124">
        <v>3</v>
      </c>
      <c r="D97" s="121" t="s">
        <v>4</v>
      </c>
      <c r="E97" s="28">
        <v>0</v>
      </c>
      <c r="F97" s="32">
        <v>0</v>
      </c>
      <c r="G97" s="30">
        <f t="shared" si="7"/>
        <v>0</v>
      </c>
      <c r="H97" s="119">
        <f t="shared" si="8"/>
        <v>0</v>
      </c>
      <c r="I97" s="31">
        <f t="shared" si="6"/>
        <v>0</v>
      </c>
    </row>
    <row r="98" spans="1:9" ht="15">
      <c r="A98" s="117">
        <v>32</v>
      </c>
      <c r="B98" s="118" t="s">
        <v>185</v>
      </c>
      <c r="C98" s="124">
        <v>30</v>
      </c>
      <c r="D98" s="121" t="s">
        <v>4</v>
      </c>
      <c r="E98" s="28">
        <v>0</v>
      </c>
      <c r="F98" s="32">
        <v>0</v>
      </c>
      <c r="G98" s="30">
        <f t="shared" si="7"/>
        <v>0</v>
      </c>
      <c r="H98" s="119">
        <f t="shared" si="8"/>
        <v>0</v>
      </c>
      <c r="I98" s="31">
        <f t="shared" si="6"/>
        <v>0</v>
      </c>
    </row>
    <row r="99" spans="1:9" ht="30">
      <c r="A99" s="117">
        <v>33</v>
      </c>
      <c r="B99" s="118" t="s">
        <v>186</v>
      </c>
      <c r="C99" s="124">
        <v>600</v>
      </c>
      <c r="D99" s="121" t="s">
        <v>4</v>
      </c>
      <c r="E99" s="28">
        <v>0</v>
      </c>
      <c r="F99" s="32">
        <v>0</v>
      </c>
      <c r="G99" s="30">
        <f t="shared" si="7"/>
        <v>0</v>
      </c>
      <c r="H99" s="119">
        <f t="shared" si="8"/>
        <v>0</v>
      </c>
      <c r="I99" s="31">
        <f t="shared" si="6"/>
        <v>0</v>
      </c>
    </row>
    <row r="100" spans="1:9" ht="15">
      <c r="A100" s="117">
        <v>34</v>
      </c>
      <c r="B100" s="118" t="s">
        <v>102</v>
      </c>
      <c r="C100" s="124">
        <v>23</v>
      </c>
      <c r="D100" s="121" t="s">
        <v>4</v>
      </c>
      <c r="E100" s="28">
        <v>0</v>
      </c>
      <c r="F100" s="32">
        <v>0</v>
      </c>
      <c r="G100" s="30">
        <f t="shared" si="7"/>
        <v>0</v>
      </c>
      <c r="H100" s="119">
        <f t="shared" si="8"/>
        <v>0</v>
      </c>
      <c r="I100" s="31">
        <f t="shared" si="6"/>
        <v>0</v>
      </c>
    </row>
    <row r="101" spans="1:9" ht="15">
      <c r="A101" s="117">
        <v>35</v>
      </c>
      <c r="B101" s="118" t="s">
        <v>103</v>
      </c>
      <c r="C101" s="124">
        <v>25</v>
      </c>
      <c r="D101" s="121" t="s">
        <v>4</v>
      </c>
      <c r="E101" s="28">
        <v>0</v>
      </c>
      <c r="F101" s="32">
        <v>0</v>
      </c>
      <c r="G101" s="30">
        <f t="shared" si="7"/>
        <v>0</v>
      </c>
      <c r="H101" s="119">
        <f t="shared" si="8"/>
        <v>0</v>
      </c>
      <c r="I101" s="31">
        <f t="shared" si="6"/>
        <v>0</v>
      </c>
    </row>
    <row r="102" spans="1:9" ht="15">
      <c r="A102" s="117">
        <v>36</v>
      </c>
      <c r="B102" s="118" t="s">
        <v>104</v>
      </c>
      <c r="C102" s="124">
        <v>12</v>
      </c>
      <c r="D102" s="121" t="s">
        <v>4</v>
      </c>
      <c r="E102" s="28">
        <v>0</v>
      </c>
      <c r="F102" s="32">
        <v>0</v>
      </c>
      <c r="G102" s="30">
        <f t="shared" si="7"/>
        <v>0</v>
      </c>
      <c r="H102" s="119">
        <f t="shared" si="8"/>
        <v>0</v>
      </c>
      <c r="I102" s="31">
        <f t="shared" si="6"/>
        <v>0</v>
      </c>
    </row>
    <row r="103" spans="1:9" ht="15">
      <c r="A103" s="117">
        <v>37</v>
      </c>
      <c r="B103" s="118" t="s">
        <v>105</v>
      </c>
      <c r="C103" s="124">
        <v>6</v>
      </c>
      <c r="D103" s="121" t="s">
        <v>4</v>
      </c>
      <c r="E103" s="125">
        <v>0</v>
      </c>
      <c r="F103" s="32">
        <v>0</v>
      </c>
      <c r="G103" s="30">
        <f t="shared" si="7"/>
        <v>0</v>
      </c>
      <c r="H103" s="119">
        <f t="shared" si="8"/>
        <v>0</v>
      </c>
      <c r="I103" s="31">
        <f t="shared" si="6"/>
        <v>0</v>
      </c>
    </row>
    <row r="104" spans="1:9" ht="15">
      <c r="A104" s="117">
        <v>38</v>
      </c>
      <c r="B104" s="118" t="s">
        <v>221</v>
      </c>
      <c r="C104" s="124">
        <v>24</v>
      </c>
      <c r="D104" s="121" t="s">
        <v>78</v>
      </c>
      <c r="E104" s="125">
        <v>0</v>
      </c>
      <c r="F104" s="32">
        <v>0</v>
      </c>
      <c r="G104" s="30">
        <f t="shared" si="7"/>
        <v>0</v>
      </c>
      <c r="H104" s="119">
        <f t="shared" si="8"/>
        <v>0</v>
      </c>
      <c r="I104" s="31">
        <f t="shared" si="6"/>
        <v>0</v>
      </c>
    </row>
    <row r="105" spans="1:11" ht="15">
      <c r="A105" s="117">
        <v>39</v>
      </c>
      <c r="B105" s="120" t="s">
        <v>239</v>
      </c>
      <c r="C105" s="120">
        <v>1</v>
      </c>
      <c r="D105" s="123" t="s">
        <v>5</v>
      </c>
      <c r="E105" s="28"/>
      <c r="F105" s="129"/>
      <c r="G105" s="194">
        <f>SUM(G67:G104)*0.04</f>
        <v>0</v>
      </c>
      <c r="H105" s="119"/>
      <c r="I105" s="31">
        <f t="shared" si="6"/>
        <v>0</v>
      </c>
      <c r="K105" s="189" t="s">
        <v>245</v>
      </c>
    </row>
    <row r="106" spans="1:9" ht="15">
      <c r="A106" s="117"/>
      <c r="B106" s="120"/>
      <c r="C106" s="120"/>
      <c r="D106" s="123"/>
      <c r="E106" s="28"/>
      <c r="F106" s="32"/>
      <c r="G106" s="33">
        <f>SUM(G67:G105)</f>
        <v>0</v>
      </c>
      <c r="H106" s="34">
        <f>SUM(H67:H105)</f>
        <v>0</v>
      </c>
      <c r="I106" s="35">
        <f t="shared" si="6"/>
        <v>0</v>
      </c>
    </row>
    <row r="107" spans="1:9" ht="15">
      <c r="A107" s="117"/>
      <c r="B107" s="120"/>
      <c r="C107" s="120"/>
      <c r="D107" s="123"/>
      <c r="E107" s="28"/>
      <c r="F107" s="32"/>
      <c r="G107" s="33"/>
      <c r="H107" s="34"/>
      <c r="I107" s="35"/>
    </row>
    <row r="108" spans="1:9" ht="15">
      <c r="A108" s="70"/>
      <c r="B108" s="71" t="s">
        <v>19</v>
      </c>
      <c r="C108" s="72"/>
      <c r="D108" s="73"/>
      <c r="E108" s="74"/>
      <c r="F108" s="75"/>
      <c r="G108" s="76"/>
      <c r="H108" s="77"/>
      <c r="I108" s="78"/>
    </row>
    <row r="109" spans="1:9" ht="15">
      <c r="A109" s="117">
        <v>1</v>
      </c>
      <c r="B109" s="118" t="s">
        <v>106</v>
      </c>
      <c r="C109" s="152">
        <v>1900</v>
      </c>
      <c r="D109" s="121" t="s">
        <v>0</v>
      </c>
      <c r="E109" s="28">
        <v>0</v>
      </c>
      <c r="F109" s="32">
        <v>0</v>
      </c>
      <c r="G109" s="30">
        <f>C109*E109</f>
        <v>0</v>
      </c>
      <c r="H109" s="119">
        <f>C109*F109</f>
        <v>0</v>
      </c>
      <c r="I109" s="31">
        <f aca="true" t="shared" si="9" ref="I109:I118">G109+H109</f>
        <v>0</v>
      </c>
    </row>
    <row r="110" spans="1:9" ht="15">
      <c r="A110" s="117">
        <v>2</v>
      </c>
      <c r="B110" s="118" t="s">
        <v>107</v>
      </c>
      <c r="C110" s="152">
        <v>2800</v>
      </c>
      <c r="D110" s="121" t="s">
        <v>0</v>
      </c>
      <c r="E110" s="28">
        <v>0</v>
      </c>
      <c r="F110" s="32">
        <v>0</v>
      </c>
      <c r="G110" s="30">
        <f aca="true" t="shared" si="10" ref="G110:G117">C110*E110</f>
        <v>0</v>
      </c>
      <c r="H110" s="119">
        <f aca="true" t="shared" si="11" ref="H110:H117">C110*F110</f>
        <v>0</v>
      </c>
      <c r="I110" s="31">
        <f t="shared" si="9"/>
        <v>0</v>
      </c>
    </row>
    <row r="111" spans="1:9" ht="15">
      <c r="A111" s="151">
        <v>3</v>
      </c>
      <c r="B111" s="118" t="s">
        <v>108</v>
      </c>
      <c r="C111" s="152">
        <v>4400</v>
      </c>
      <c r="D111" s="121" t="s">
        <v>0</v>
      </c>
      <c r="E111" s="28">
        <v>0</v>
      </c>
      <c r="F111" s="32">
        <v>0</v>
      </c>
      <c r="G111" s="30">
        <f t="shared" si="10"/>
        <v>0</v>
      </c>
      <c r="H111" s="119">
        <f t="shared" si="11"/>
        <v>0</v>
      </c>
      <c r="I111" s="31">
        <f t="shared" si="9"/>
        <v>0</v>
      </c>
    </row>
    <row r="112" spans="1:9" ht="15">
      <c r="A112" s="151">
        <v>4</v>
      </c>
      <c r="B112" s="118" t="s">
        <v>109</v>
      </c>
      <c r="C112" s="152">
        <v>400</v>
      </c>
      <c r="D112" s="121" t="s">
        <v>0</v>
      </c>
      <c r="E112" s="28">
        <v>0</v>
      </c>
      <c r="F112" s="32">
        <v>0</v>
      </c>
      <c r="G112" s="30">
        <f t="shared" si="10"/>
        <v>0</v>
      </c>
      <c r="H112" s="119">
        <f t="shared" si="11"/>
        <v>0</v>
      </c>
      <c r="I112" s="31">
        <f t="shared" si="9"/>
        <v>0</v>
      </c>
    </row>
    <row r="113" spans="1:9" s="155" customFormat="1" ht="15">
      <c r="A113" s="209">
        <v>5</v>
      </c>
      <c r="B113" s="168" t="s">
        <v>249</v>
      </c>
      <c r="C113" s="212">
        <v>500</v>
      </c>
      <c r="D113" s="121" t="s">
        <v>0</v>
      </c>
      <c r="E113" s="28">
        <v>0</v>
      </c>
      <c r="F113" s="32">
        <v>0</v>
      </c>
      <c r="G113" s="30">
        <f>C113*E113</f>
        <v>0</v>
      </c>
      <c r="H113" s="119">
        <f>C113*F113</f>
        <v>0</v>
      </c>
      <c r="I113" s="31">
        <f>G113+H113</f>
        <v>0</v>
      </c>
    </row>
    <row r="114" spans="1:9" ht="15">
      <c r="A114" s="151">
        <v>6</v>
      </c>
      <c r="B114" s="118" t="s">
        <v>110</v>
      </c>
      <c r="C114" s="152">
        <v>150</v>
      </c>
      <c r="D114" s="121" t="s">
        <v>0</v>
      </c>
      <c r="E114" s="28">
        <v>0</v>
      </c>
      <c r="F114" s="32">
        <v>0</v>
      </c>
      <c r="G114" s="30">
        <f t="shared" si="10"/>
        <v>0</v>
      </c>
      <c r="H114" s="119">
        <f t="shared" si="11"/>
        <v>0</v>
      </c>
      <c r="I114" s="31">
        <f t="shared" si="9"/>
        <v>0</v>
      </c>
    </row>
    <row r="115" spans="1:9" ht="15">
      <c r="A115" s="151">
        <v>7</v>
      </c>
      <c r="B115" s="118" t="s">
        <v>111</v>
      </c>
      <c r="C115" s="152">
        <v>800</v>
      </c>
      <c r="D115" s="121" t="s">
        <v>0</v>
      </c>
      <c r="E115" s="28">
        <v>0</v>
      </c>
      <c r="F115" s="32">
        <v>0</v>
      </c>
      <c r="G115" s="30">
        <f t="shared" si="10"/>
        <v>0</v>
      </c>
      <c r="H115" s="119">
        <f t="shared" si="11"/>
        <v>0</v>
      </c>
      <c r="I115" s="31">
        <f t="shared" si="9"/>
        <v>0</v>
      </c>
    </row>
    <row r="116" spans="1:9" ht="15">
      <c r="A116" s="151">
        <v>8</v>
      </c>
      <c r="B116" s="118" t="s">
        <v>112</v>
      </c>
      <c r="C116" s="152">
        <v>900</v>
      </c>
      <c r="D116" s="121" t="s">
        <v>0</v>
      </c>
      <c r="E116" s="28">
        <v>0</v>
      </c>
      <c r="F116" s="32">
        <v>0</v>
      </c>
      <c r="G116" s="30">
        <f t="shared" si="10"/>
        <v>0</v>
      </c>
      <c r="H116" s="119">
        <f t="shared" si="11"/>
        <v>0</v>
      </c>
      <c r="I116" s="31">
        <f t="shared" si="9"/>
        <v>0</v>
      </c>
    </row>
    <row r="117" spans="1:9" ht="15">
      <c r="A117" s="151">
        <v>9</v>
      </c>
      <c r="B117" s="118" t="s">
        <v>113</v>
      </c>
      <c r="C117" s="152">
        <v>250</v>
      </c>
      <c r="D117" s="121" t="s">
        <v>0</v>
      </c>
      <c r="E117" s="28">
        <v>0</v>
      </c>
      <c r="F117" s="32">
        <v>0</v>
      </c>
      <c r="G117" s="30">
        <f t="shared" si="10"/>
        <v>0</v>
      </c>
      <c r="H117" s="119">
        <f t="shared" si="11"/>
        <v>0</v>
      </c>
      <c r="I117" s="31">
        <f t="shared" si="9"/>
        <v>0</v>
      </c>
    </row>
    <row r="118" spans="1:9" ht="15">
      <c r="A118" s="117"/>
      <c r="B118" s="120"/>
      <c r="C118" s="120"/>
      <c r="D118" s="123"/>
      <c r="E118" s="28"/>
      <c r="F118" s="32"/>
      <c r="G118" s="33">
        <f>SUM(G109:G117)</f>
        <v>0</v>
      </c>
      <c r="H118" s="34">
        <f>SUM(H109:H117)</f>
        <v>0</v>
      </c>
      <c r="I118" s="35">
        <f t="shared" si="9"/>
        <v>0</v>
      </c>
    </row>
    <row r="119" spans="1:9" ht="15">
      <c r="A119" s="117"/>
      <c r="B119" s="120"/>
      <c r="C119" s="120"/>
      <c r="D119" s="123"/>
      <c r="E119" s="28"/>
      <c r="F119" s="32"/>
      <c r="G119" s="33"/>
      <c r="H119" s="34"/>
      <c r="I119" s="35"/>
    </row>
    <row r="120" spans="1:9" ht="15">
      <c r="A120" s="36"/>
      <c r="B120" s="37" t="s">
        <v>42</v>
      </c>
      <c r="C120" s="38"/>
      <c r="D120" s="39"/>
      <c r="E120" s="40"/>
      <c r="F120" s="41"/>
      <c r="G120" s="42"/>
      <c r="H120" s="43"/>
      <c r="I120" s="44"/>
    </row>
    <row r="121" spans="1:9" ht="30">
      <c r="A121" s="117">
        <v>1</v>
      </c>
      <c r="B121" s="113" t="s">
        <v>159</v>
      </c>
      <c r="C121" s="154">
        <v>1.5</v>
      </c>
      <c r="D121" s="121" t="s">
        <v>160</v>
      </c>
      <c r="E121" s="115">
        <v>0</v>
      </c>
      <c r="F121" s="122">
        <v>0</v>
      </c>
      <c r="G121" s="30">
        <f>C121*E121</f>
        <v>0</v>
      </c>
      <c r="H121" s="119">
        <f>C121*F121</f>
        <v>0</v>
      </c>
      <c r="I121" s="31">
        <f>G121+H121</f>
        <v>0</v>
      </c>
    </row>
    <row r="122" spans="1:9" ht="30">
      <c r="A122" s="117">
        <v>2</v>
      </c>
      <c r="B122" s="113" t="s">
        <v>182</v>
      </c>
      <c r="C122" s="154">
        <v>750</v>
      </c>
      <c r="D122" s="121" t="s">
        <v>162</v>
      </c>
      <c r="E122" s="115">
        <v>0</v>
      </c>
      <c r="F122" s="122">
        <v>0</v>
      </c>
      <c r="G122" s="30">
        <f aca="true" t="shared" si="12" ref="G122:G152">C122*E122</f>
        <v>0</v>
      </c>
      <c r="H122" s="119">
        <f aca="true" t="shared" si="13" ref="H122:H152">C122*F122</f>
        <v>0</v>
      </c>
      <c r="I122" s="31">
        <f aca="true" t="shared" si="14" ref="I122:I143">G122+H122</f>
        <v>0</v>
      </c>
    </row>
    <row r="123" spans="1:9" ht="45">
      <c r="A123" s="117">
        <v>3</v>
      </c>
      <c r="B123" s="113" t="s">
        <v>163</v>
      </c>
      <c r="C123" s="154">
        <v>45</v>
      </c>
      <c r="D123" s="121" t="s">
        <v>162</v>
      </c>
      <c r="E123" s="115">
        <v>0</v>
      </c>
      <c r="F123" s="122">
        <v>0</v>
      </c>
      <c r="G123" s="30">
        <f t="shared" si="12"/>
        <v>0</v>
      </c>
      <c r="H123" s="119">
        <f t="shared" si="13"/>
        <v>0</v>
      </c>
      <c r="I123" s="31">
        <f t="shared" si="14"/>
        <v>0</v>
      </c>
    </row>
    <row r="124" spans="1:9" ht="30">
      <c r="A124" s="117">
        <v>4</v>
      </c>
      <c r="B124" s="113" t="s">
        <v>164</v>
      </c>
      <c r="C124" s="154">
        <v>30</v>
      </c>
      <c r="D124" s="121" t="s">
        <v>0</v>
      </c>
      <c r="E124" s="115">
        <v>0</v>
      </c>
      <c r="F124" s="122">
        <v>0</v>
      </c>
      <c r="G124" s="30">
        <f t="shared" si="12"/>
        <v>0</v>
      </c>
      <c r="H124" s="119">
        <f t="shared" si="13"/>
        <v>0</v>
      </c>
      <c r="I124" s="31">
        <f t="shared" si="14"/>
        <v>0</v>
      </c>
    </row>
    <row r="125" spans="1:9" ht="30">
      <c r="A125" s="117">
        <v>5</v>
      </c>
      <c r="B125" s="113" t="s">
        <v>165</v>
      </c>
      <c r="C125" s="154">
        <v>1500</v>
      </c>
      <c r="D125" s="121" t="s">
        <v>0</v>
      </c>
      <c r="E125" s="115">
        <v>0</v>
      </c>
      <c r="F125" s="122">
        <v>0</v>
      </c>
      <c r="G125" s="30">
        <f t="shared" si="12"/>
        <v>0</v>
      </c>
      <c r="H125" s="119">
        <f t="shared" si="13"/>
        <v>0</v>
      </c>
      <c r="I125" s="31">
        <f t="shared" si="14"/>
        <v>0</v>
      </c>
    </row>
    <row r="126" spans="1:9" ht="30">
      <c r="A126" s="117">
        <v>6</v>
      </c>
      <c r="B126" s="113" t="s">
        <v>166</v>
      </c>
      <c r="C126" s="154">
        <v>1500</v>
      </c>
      <c r="D126" s="121" t="s">
        <v>0</v>
      </c>
      <c r="E126" s="115">
        <v>0</v>
      </c>
      <c r="F126" s="122">
        <v>0</v>
      </c>
      <c r="G126" s="30">
        <f t="shared" si="12"/>
        <v>0</v>
      </c>
      <c r="H126" s="119">
        <f t="shared" si="13"/>
        <v>0</v>
      </c>
      <c r="I126" s="31">
        <f t="shared" si="14"/>
        <v>0</v>
      </c>
    </row>
    <row r="127" spans="1:9" ht="30">
      <c r="A127" s="117">
        <v>7</v>
      </c>
      <c r="B127" s="113" t="s">
        <v>167</v>
      </c>
      <c r="C127" s="154">
        <v>1500</v>
      </c>
      <c r="D127" s="121" t="s">
        <v>0</v>
      </c>
      <c r="E127" s="115">
        <v>0</v>
      </c>
      <c r="F127" s="122">
        <v>0</v>
      </c>
      <c r="G127" s="30">
        <f t="shared" si="12"/>
        <v>0</v>
      </c>
      <c r="H127" s="119">
        <f t="shared" si="13"/>
        <v>0</v>
      </c>
      <c r="I127" s="31">
        <f t="shared" si="14"/>
        <v>0</v>
      </c>
    </row>
    <row r="128" spans="1:9" ht="45">
      <c r="A128" s="117">
        <v>8</v>
      </c>
      <c r="B128" s="113" t="s">
        <v>168</v>
      </c>
      <c r="C128" s="154">
        <v>1500</v>
      </c>
      <c r="D128" s="121" t="s">
        <v>0</v>
      </c>
      <c r="E128" s="115">
        <v>0</v>
      </c>
      <c r="F128" s="122">
        <v>0</v>
      </c>
      <c r="G128" s="30">
        <f t="shared" si="12"/>
        <v>0</v>
      </c>
      <c r="H128" s="119">
        <f t="shared" si="13"/>
        <v>0</v>
      </c>
      <c r="I128" s="31">
        <f t="shared" si="14"/>
        <v>0</v>
      </c>
    </row>
    <row r="129" spans="1:9" ht="45">
      <c r="A129" s="117">
        <v>9</v>
      </c>
      <c r="B129" s="113" t="s">
        <v>169</v>
      </c>
      <c r="C129" s="154">
        <v>45</v>
      </c>
      <c r="D129" s="121" t="s">
        <v>162</v>
      </c>
      <c r="E129" s="115">
        <v>0</v>
      </c>
      <c r="F129" s="122">
        <v>0</v>
      </c>
      <c r="G129" s="30">
        <f t="shared" si="12"/>
        <v>0</v>
      </c>
      <c r="H129" s="119">
        <f t="shared" si="13"/>
        <v>0</v>
      </c>
      <c r="I129" s="31">
        <f t="shared" si="14"/>
        <v>0</v>
      </c>
    </row>
    <row r="130" spans="1:9" ht="30">
      <c r="A130" s="117">
        <v>10</v>
      </c>
      <c r="B130" s="113" t="s">
        <v>170</v>
      </c>
      <c r="C130" s="154">
        <v>45</v>
      </c>
      <c r="D130" s="121" t="s">
        <v>162</v>
      </c>
      <c r="E130" s="115">
        <v>0</v>
      </c>
      <c r="F130" s="122">
        <v>0</v>
      </c>
      <c r="G130" s="30">
        <f t="shared" si="12"/>
        <v>0</v>
      </c>
      <c r="H130" s="119">
        <f t="shared" si="13"/>
        <v>0</v>
      </c>
      <c r="I130" s="31">
        <f t="shared" si="14"/>
        <v>0</v>
      </c>
    </row>
    <row r="131" spans="1:9" ht="30">
      <c r="A131" s="117">
        <v>11</v>
      </c>
      <c r="B131" s="113" t="s">
        <v>171</v>
      </c>
      <c r="C131" s="154">
        <v>30</v>
      </c>
      <c r="D131" s="121" t="s">
        <v>0</v>
      </c>
      <c r="E131" s="115">
        <v>0</v>
      </c>
      <c r="F131" s="122">
        <v>0</v>
      </c>
      <c r="G131" s="30">
        <f t="shared" si="12"/>
        <v>0</v>
      </c>
      <c r="H131" s="119">
        <f t="shared" si="13"/>
        <v>0</v>
      </c>
      <c r="I131" s="31">
        <f t="shared" si="14"/>
        <v>0</v>
      </c>
    </row>
    <row r="132" spans="1:9" ht="30">
      <c r="A132" s="117">
        <v>12</v>
      </c>
      <c r="B132" s="113" t="s">
        <v>172</v>
      </c>
      <c r="C132" s="154">
        <v>750</v>
      </c>
      <c r="D132" s="121" t="s">
        <v>162</v>
      </c>
      <c r="E132" s="115">
        <v>0</v>
      </c>
      <c r="F132" s="122">
        <v>0</v>
      </c>
      <c r="G132" s="30">
        <f t="shared" si="12"/>
        <v>0</v>
      </c>
      <c r="H132" s="119">
        <f t="shared" si="13"/>
        <v>0</v>
      </c>
      <c r="I132" s="31">
        <f t="shared" si="14"/>
        <v>0</v>
      </c>
    </row>
    <row r="133" spans="1:9" ht="15">
      <c r="A133" s="117">
        <v>13</v>
      </c>
      <c r="B133" s="113" t="s">
        <v>189</v>
      </c>
      <c r="C133" s="154">
        <v>90</v>
      </c>
      <c r="D133" s="121" t="s">
        <v>0</v>
      </c>
      <c r="E133" s="115">
        <v>0</v>
      </c>
      <c r="F133" s="122">
        <v>0</v>
      </c>
      <c r="G133" s="30">
        <f t="shared" si="12"/>
        <v>0</v>
      </c>
      <c r="H133" s="119">
        <f t="shared" si="13"/>
        <v>0</v>
      </c>
      <c r="I133" s="31">
        <f t="shared" si="14"/>
        <v>0</v>
      </c>
    </row>
    <row r="134" spans="1:9" ht="15">
      <c r="A134" s="117">
        <v>15</v>
      </c>
      <c r="B134" s="113" t="s">
        <v>190</v>
      </c>
      <c r="C134" s="154">
        <v>800</v>
      </c>
      <c r="D134" s="121" t="s">
        <v>0</v>
      </c>
      <c r="E134" s="115">
        <v>0</v>
      </c>
      <c r="F134" s="122">
        <v>0</v>
      </c>
      <c r="G134" s="30">
        <f t="shared" si="12"/>
        <v>0</v>
      </c>
      <c r="H134" s="119">
        <f t="shared" si="13"/>
        <v>0</v>
      </c>
      <c r="I134" s="31">
        <f t="shared" si="14"/>
        <v>0</v>
      </c>
    </row>
    <row r="135" spans="1:9" ht="15">
      <c r="A135" s="117">
        <v>16</v>
      </c>
      <c r="B135" s="113" t="s">
        <v>191</v>
      </c>
      <c r="C135" s="154">
        <v>650</v>
      </c>
      <c r="D135" s="121" t="s">
        <v>0</v>
      </c>
      <c r="E135" s="115">
        <v>0</v>
      </c>
      <c r="F135" s="122">
        <v>0</v>
      </c>
      <c r="G135" s="30">
        <f t="shared" si="12"/>
        <v>0</v>
      </c>
      <c r="H135" s="119">
        <f t="shared" si="13"/>
        <v>0</v>
      </c>
      <c r="I135" s="31">
        <f t="shared" si="14"/>
        <v>0</v>
      </c>
    </row>
    <row r="136" spans="1:9" ht="15">
      <c r="A136" s="117">
        <v>17</v>
      </c>
      <c r="B136" s="113" t="s">
        <v>192</v>
      </c>
      <c r="C136" s="154">
        <v>650</v>
      </c>
      <c r="D136" s="121" t="s">
        <v>0</v>
      </c>
      <c r="E136" s="115">
        <v>0</v>
      </c>
      <c r="F136" s="122">
        <v>0</v>
      </c>
      <c r="G136" s="30">
        <f t="shared" si="12"/>
        <v>0</v>
      </c>
      <c r="H136" s="119">
        <f t="shared" si="13"/>
        <v>0</v>
      </c>
      <c r="I136" s="31">
        <f t="shared" si="14"/>
        <v>0</v>
      </c>
    </row>
    <row r="137" spans="1:9" ht="15">
      <c r="A137" s="117">
        <v>18</v>
      </c>
      <c r="B137" s="113" t="s">
        <v>197</v>
      </c>
      <c r="C137" s="154">
        <v>2600</v>
      </c>
      <c r="D137" s="121" t="s">
        <v>4</v>
      </c>
      <c r="E137" s="115">
        <v>0</v>
      </c>
      <c r="F137" s="122">
        <v>0</v>
      </c>
      <c r="G137" s="30">
        <f t="shared" si="12"/>
        <v>0</v>
      </c>
      <c r="H137" s="119">
        <f t="shared" si="13"/>
        <v>0</v>
      </c>
      <c r="I137" s="31">
        <f t="shared" si="14"/>
        <v>0</v>
      </c>
    </row>
    <row r="138" spans="1:9" ht="15">
      <c r="A138" s="117">
        <v>19</v>
      </c>
      <c r="B138" s="113" t="s">
        <v>193</v>
      </c>
      <c r="C138" s="154">
        <v>650</v>
      </c>
      <c r="D138" s="121" t="s">
        <v>0</v>
      </c>
      <c r="E138" s="115">
        <v>0</v>
      </c>
      <c r="F138" s="122">
        <v>0</v>
      </c>
      <c r="G138" s="30">
        <f t="shared" si="12"/>
        <v>0</v>
      </c>
      <c r="H138" s="119">
        <f t="shared" si="13"/>
        <v>0</v>
      </c>
      <c r="I138" s="31">
        <f t="shared" si="14"/>
        <v>0</v>
      </c>
    </row>
    <row r="139" spans="1:9" ht="15">
      <c r="A139" s="117">
        <v>20</v>
      </c>
      <c r="B139" s="113" t="s">
        <v>194</v>
      </c>
      <c r="C139" s="154">
        <v>1300</v>
      </c>
      <c r="D139" s="121" t="s">
        <v>4</v>
      </c>
      <c r="E139" s="115">
        <v>0</v>
      </c>
      <c r="F139" s="122">
        <v>0</v>
      </c>
      <c r="G139" s="30">
        <f t="shared" si="12"/>
        <v>0</v>
      </c>
      <c r="H139" s="119">
        <f t="shared" si="13"/>
        <v>0</v>
      </c>
      <c r="I139" s="31">
        <f t="shared" si="14"/>
        <v>0</v>
      </c>
    </row>
    <row r="140" spans="1:9" ht="15">
      <c r="A140" s="117">
        <v>21</v>
      </c>
      <c r="B140" s="113" t="s">
        <v>195</v>
      </c>
      <c r="C140" s="154">
        <v>730</v>
      </c>
      <c r="D140" s="121" t="s">
        <v>4</v>
      </c>
      <c r="E140" s="115">
        <v>0</v>
      </c>
      <c r="F140" s="122">
        <v>0</v>
      </c>
      <c r="G140" s="30">
        <f t="shared" si="12"/>
        <v>0</v>
      </c>
      <c r="H140" s="119">
        <f t="shared" si="13"/>
        <v>0</v>
      </c>
      <c r="I140" s="31">
        <f>G140+H140</f>
        <v>0</v>
      </c>
    </row>
    <row r="141" spans="1:9" ht="15">
      <c r="A141" s="117">
        <v>22</v>
      </c>
      <c r="B141" s="113" t="s">
        <v>196</v>
      </c>
      <c r="C141" s="154">
        <v>2600</v>
      </c>
      <c r="D141" s="121" t="s">
        <v>4</v>
      </c>
      <c r="E141" s="115">
        <v>0</v>
      </c>
      <c r="F141" s="122">
        <v>0</v>
      </c>
      <c r="G141" s="30">
        <f t="shared" si="12"/>
        <v>0</v>
      </c>
      <c r="H141" s="119">
        <f t="shared" si="13"/>
        <v>0</v>
      </c>
      <c r="I141" s="31">
        <f t="shared" si="14"/>
        <v>0</v>
      </c>
    </row>
    <row r="142" spans="1:9" ht="15">
      <c r="A142" s="117">
        <v>23</v>
      </c>
      <c r="B142" s="113" t="s">
        <v>198</v>
      </c>
      <c r="C142" s="154">
        <v>1450</v>
      </c>
      <c r="D142" s="121" t="s">
        <v>4</v>
      </c>
      <c r="E142" s="115">
        <v>0</v>
      </c>
      <c r="F142" s="122">
        <v>0</v>
      </c>
      <c r="G142" s="30">
        <f t="shared" si="12"/>
        <v>0</v>
      </c>
      <c r="H142" s="119">
        <f t="shared" si="13"/>
        <v>0</v>
      </c>
      <c r="I142" s="31">
        <f t="shared" si="14"/>
        <v>0</v>
      </c>
    </row>
    <row r="143" spans="1:9" ht="15">
      <c r="A143" s="117">
        <v>24</v>
      </c>
      <c r="B143" s="113" t="s">
        <v>199</v>
      </c>
      <c r="C143" s="154">
        <v>350</v>
      </c>
      <c r="D143" s="121" t="s">
        <v>0</v>
      </c>
      <c r="E143" s="115">
        <v>0</v>
      </c>
      <c r="F143" s="122">
        <v>0</v>
      </c>
      <c r="G143" s="30">
        <f t="shared" si="12"/>
        <v>0</v>
      </c>
      <c r="H143" s="119">
        <f t="shared" si="13"/>
        <v>0</v>
      </c>
      <c r="I143" s="31">
        <f t="shared" si="14"/>
        <v>0</v>
      </c>
    </row>
    <row r="144" spans="1:9" ht="15">
      <c r="A144" s="117">
        <v>25</v>
      </c>
      <c r="B144" s="113" t="s">
        <v>200</v>
      </c>
      <c r="C144" s="154">
        <v>900</v>
      </c>
      <c r="D144" s="121" t="s">
        <v>0</v>
      </c>
      <c r="E144" s="115">
        <v>0</v>
      </c>
      <c r="F144" s="122">
        <v>0</v>
      </c>
      <c r="G144" s="30">
        <f t="shared" si="12"/>
        <v>0</v>
      </c>
      <c r="H144" s="119">
        <f t="shared" si="13"/>
        <v>0</v>
      </c>
      <c r="I144" s="31">
        <f>G144+H144</f>
        <v>0</v>
      </c>
    </row>
    <row r="145" spans="1:9" ht="15">
      <c r="A145" s="117">
        <v>26</v>
      </c>
      <c r="B145" s="113" t="s">
        <v>202</v>
      </c>
      <c r="C145" s="154">
        <v>1000</v>
      </c>
      <c r="D145" s="121" t="s">
        <v>4</v>
      </c>
      <c r="E145" s="115">
        <v>0</v>
      </c>
      <c r="F145" s="122">
        <v>0</v>
      </c>
      <c r="G145" s="30">
        <f t="shared" si="12"/>
        <v>0</v>
      </c>
      <c r="H145" s="119">
        <f t="shared" si="13"/>
        <v>0</v>
      </c>
      <c r="I145" s="31">
        <f>G145+H145</f>
        <v>0</v>
      </c>
    </row>
    <row r="146" spans="1:9" ht="15">
      <c r="A146" s="117">
        <v>27</v>
      </c>
      <c r="B146" s="113" t="s">
        <v>201</v>
      </c>
      <c r="C146" s="154">
        <v>100</v>
      </c>
      <c r="D146" s="121" t="s">
        <v>0</v>
      </c>
      <c r="E146" s="115">
        <v>0</v>
      </c>
      <c r="F146" s="122">
        <v>0</v>
      </c>
      <c r="G146" s="30">
        <f t="shared" si="12"/>
        <v>0</v>
      </c>
      <c r="H146" s="119">
        <f t="shared" si="13"/>
        <v>0</v>
      </c>
      <c r="I146" s="31">
        <f aca="true" t="shared" si="15" ref="I146:I153">G146+H146</f>
        <v>0</v>
      </c>
    </row>
    <row r="147" spans="1:9" ht="15">
      <c r="A147" s="117">
        <v>28</v>
      </c>
      <c r="B147" s="113" t="s">
        <v>173</v>
      </c>
      <c r="C147" s="154">
        <v>70</v>
      </c>
      <c r="D147" s="121" t="s">
        <v>0</v>
      </c>
      <c r="E147" s="127">
        <v>0</v>
      </c>
      <c r="F147" s="122">
        <v>0</v>
      </c>
      <c r="G147" s="30">
        <f t="shared" si="12"/>
        <v>0</v>
      </c>
      <c r="H147" s="119">
        <f t="shared" si="13"/>
        <v>0</v>
      </c>
      <c r="I147" s="31">
        <f t="shared" si="15"/>
        <v>0</v>
      </c>
    </row>
    <row r="148" spans="1:9" ht="15">
      <c r="A148" s="117">
        <v>29</v>
      </c>
      <c r="B148" s="113" t="s">
        <v>174</v>
      </c>
      <c r="C148" s="154">
        <v>70</v>
      </c>
      <c r="D148" s="121" t="s">
        <v>0</v>
      </c>
      <c r="E148" s="127">
        <v>0</v>
      </c>
      <c r="F148" s="122">
        <v>0</v>
      </c>
      <c r="G148" s="30">
        <f t="shared" si="12"/>
        <v>0</v>
      </c>
      <c r="H148" s="119">
        <f t="shared" si="13"/>
        <v>0</v>
      </c>
      <c r="I148" s="31">
        <f t="shared" si="15"/>
        <v>0</v>
      </c>
    </row>
    <row r="149" spans="1:9" ht="15">
      <c r="A149" s="117">
        <v>30</v>
      </c>
      <c r="B149" s="113" t="s">
        <v>175</v>
      </c>
      <c r="C149" s="154">
        <v>60</v>
      </c>
      <c r="D149" s="121" t="s">
        <v>176</v>
      </c>
      <c r="E149" s="115">
        <v>0</v>
      </c>
      <c r="F149" s="122">
        <v>0</v>
      </c>
      <c r="G149" s="30">
        <f t="shared" si="12"/>
        <v>0</v>
      </c>
      <c r="H149" s="119">
        <f t="shared" si="13"/>
        <v>0</v>
      </c>
      <c r="I149" s="31">
        <f t="shared" si="15"/>
        <v>0</v>
      </c>
    </row>
    <row r="150" spans="1:9" ht="15">
      <c r="A150" s="117">
        <v>31</v>
      </c>
      <c r="B150" s="113" t="s">
        <v>177</v>
      </c>
      <c r="C150" s="154">
        <v>3</v>
      </c>
      <c r="D150" s="121" t="s">
        <v>162</v>
      </c>
      <c r="E150" s="115">
        <v>0</v>
      </c>
      <c r="F150" s="128">
        <v>0</v>
      </c>
      <c r="G150" s="30">
        <f t="shared" si="12"/>
        <v>0</v>
      </c>
      <c r="H150" s="119">
        <f t="shared" si="13"/>
        <v>0</v>
      </c>
      <c r="I150" s="31">
        <f t="shared" si="15"/>
        <v>0</v>
      </c>
    </row>
    <row r="151" spans="1:9" ht="15">
      <c r="A151" s="117">
        <v>32</v>
      </c>
      <c r="B151" s="113" t="s">
        <v>216</v>
      </c>
      <c r="C151" s="154">
        <v>300</v>
      </c>
      <c r="D151" s="121" t="s">
        <v>4</v>
      </c>
      <c r="E151" s="115">
        <v>0</v>
      </c>
      <c r="F151" s="122">
        <v>0</v>
      </c>
      <c r="G151" s="30">
        <f t="shared" si="12"/>
        <v>0</v>
      </c>
      <c r="H151" s="119">
        <f t="shared" si="13"/>
        <v>0</v>
      </c>
      <c r="I151" s="31">
        <f t="shared" si="15"/>
        <v>0</v>
      </c>
    </row>
    <row r="152" spans="1:9" ht="30">
      <c r="A152" s="117">
        <v>33</v>
      </c>
      <c r="B152" s="113" t="s">
        <v>208</v>
      </c>
      <c r="C152" s="154">
        <v>25</v>
      </c>
      <c r="D152" s="121" t="s">
        <v>4</v>
      </c>
      <c r="E152" s="115">
        <v>0</v>
      </c>
      <c r="F152" s="122">
        <v>0</v>
      </c>
      <c r="G152" s="30">
        <f t="shared" si="12"/>
        <v>0</v>
      </c>
      <c r="H152" s="119">
        <f t="shared" si="13"/>
        <v>0</v>
      </c>
      <c r="I152" s="31">
        <f t="shared" si="15"/>
        <v>0</v>
      </c>
    </row>
    <row r="153" spans="1:11" ht="15">
      <c r="A153" s="117">
        <v>34</v>
      </c>
      <c r="B153" s="210" t="s">
        <v>239</v>
      </c>
      <c r="C153" s="153">
        <v>1</v>
      </c>
      <c r="D153" s="123" t="s">
        <v>5</v>
      </c>
      <c r="E153" s="125"/>
      <c r="F153" s="122"/>
      <c r="G153" s="194">
        <f>SUM(G121:G152)*0.04</f>
        <v>0</v>
      </c>
      <c r="H153" s="119"/>
      <c r="I153" s="31">
        <f t="shared" si="15"/>
        <v>0</v>
      </c>
      <c r="K153" s="189" t="s">
        <v>245</v>
      </c>
    </row>
    <row r="154" spans="1:9" ht="15">
      <c r="A154" s="117"/>
      <c r="B154" s="120"/>
      <c r="C154" s="120"/>
      <c r="D154" s="123"/>
      <c r="E154" s="28"/>
      <c r="F154" s="32"/>
      <c r="G154" s="33">
        <f>SUM(G121:G153)</f>
        <v>0</v>
      </c>
      <c r="H154" s="34">
        <f>SUM(H121:H153)</f>
        <v>0</v>
      </c>
      <c r="I154" s="35">
        <f>G154+H154</f>
        <v>0</v>
      </c>
    </row>
    <row r="155" spans="1:9" ht="15">
      <c r="A155" s="117"/>
      <c r="B155" s="120"/>
      <c r="C155" s="120"/>
      <c r="D155" s="123"/>
      <c r="E155" s="28"/>
      <c r="F155" s="32"/>
      <c r="G155" s="33"/>
      <c r="H155" s="34"/>
      <c r="I155" s="35"/>
    </row>
    <row r="156" spans="1:9" ht="15">
      <c r="A156" s="45"/>
      <c r="B156" s="46" t="s">
        <v>20</v>
      </c>
      <c r="C156" s="47"/>
      <c r="D156" s="48"/>
      <c r="E156" s="49"/>
      <c r="F156" s="50"/>
      <c r="G156" s="51"/>
      <c r="H156" s="52"/>
      <c r="I156" s="53"/>
    </row>
    <row r="157" spans="1:9" ht="15">
      <c r="A157" s="117">
        <v>1</v>
      </c>
      <c r="B157" s="112" t="s">
        <v>234</v>
      </c>
      <c r="C157" s="166">
        <v>40</v>
      </c>
      <c r="D157" s="114" t="s">
        <v>78</v>
      </c>
      <c r="E157" s="28">
        <v>0</v>
      </c>
      <c r="F157" s="122">
        <v>0</v>
      </c>
      <c r="G157" s="30">
        <f aca="true" t="shared" si="16" ref="G157:G169">C157*E157</f>
        <v>0</v>
      </c>
      <c r="H157" s="119">
        <f aca="true" t="shared" si="17" ref="H157:H169">C157*F157</f>
        <v>0</v>
      </c>
      <c r="I157" s="31">
        <f aca="true" t="shared" si="18" ref="I157:I169">G157+H157</f>
        <v>0</v>
      </c>
    </row>
    <row r="158" spans="1:9" ht="15">
      <c r="A158" s="117">
        <v>2</v>
      </c>
      <c r="B158" s="112" t="s">
        <v>235</v>
      </c>
      <c r="C158" s="166">
        <v>60</v>
      </c>
      <c r="D158" s="114" t="s">
        <v>78</v>
      </c>
      <c r="E158" s="28">
        <v>0</v>
      </c>
      <c r="F158" s="122">
        <v>0</v>
      </c>
      <c r="G158" s="30">
        <f t="shared" si="16"/>
        <v>0</v>
      </c>
      <c r="H158" s="119">
        <f t="shared" si="17"/>
        <v>0</v>
      </c>
      <c r="I158" s="31">
        <f t="shared" si="18"/>
        <v>0</v>
      </c>
    </row>
    <row r="159" spans="1:9" ht="15">
      <c r="A159" s="209">
        <v>3</v>
      </c>
      <c r="B159" s="112" t="s">
        <v>231</v>
      </c>
      <c r="C159" s="166">
        <v>30</v>
      </c>
      <c r="D159" s="114" t="s">
        <v>78</v>
      </c>
      <c r="E159" s="28">
        <v>0</v>
      </c>
      <c r="F159" s="122">
        <v>0</v>
      </c>
      <c r="G159" s="30">
        <f t="shared" si="16"/>
        <v>0</v>
      </c>
      <c r="H159" s="119">
        <f t="shared" si="17"/>
        <v>0</v>
      </c>
      <c r="I159" s="31">
        <f t="shared" si="18"/>
        <v>0</v>
      </c>
    </row>
    <row r="160" spans="1:9" ht="15">
      <c r="A160" s="209">
        <v>4</v>
      </c>
      <c r="B160" s="112" t="s">
        <v>180</v>
      </c>
      <c r="C160" s="166">
        <v>120</v>
      </c>
      <c r="D160" s="114" t="s">
        <v>78</v>
      </c>
      <c r="E160" s="28">
        <v>0</v>
      </c>
      <c r="F160" s="122">
        <v>0</v>
      </c>
      <c r="G160" s="30">
        <f t="shared" si="16"/>
        <v>0</v>
      </c>
      <c r="H160" s="119">
        <f t="shared" si="17"/>
        <v>0</v>
      </c>
      <c r="I160" s="31">
        <f t="shared" si="18"/>
        <v>0</v>
      </c>
    </row>
    <row r="161" spans="1:9" ht="15">
      <c r="A161" s="209">
        <v>5</v>
      </c>
      <c r="B161" s="112" t="s">
        <v>181</v>
      </c>
      <c r="C161" s="166">
        <v>60</v>
      </c>
      <c r="D161" s="114" t="s">
        <v>78</v>
      </c>
      <c r="E161" s="28">
        <v>0</v>
      </c>
      <c r="F161" s="122">
        <v>0</v>
      </c>
      <c r="G161" s="30">
        <f t="shared" si="16"/>
        <v>0</v>
      </c>
      <c r="H161" s="119">
        <f t="shared" si="17"/>
        <v>0</v>
      </c>
      <c r="I161" s="31">
        <f t="shared" si="18"/>
        <v>0</v>
      </c>
    </row>
    <row r="162" spans="1:9" ht="15">
      <c r="A162" s="209">
        <v>6</v>
      </c>
      <c r="B162" s="112" t="s">
        <v>222</v>
      </c>
      <c r="C162" s="166">
        <v>8</v>
      </c>
      <c r="D162" s="114" t="s">
        <v>78</v>
      </c>
      <c r="E162" s="28">
        <v>0</v>
      </c>
      <c r="F162" s="122">
        <v>0</v>
      </c>
      <c r="G162" s="30">
        <f t="shared" si="16"/>
        <v>0</v>
      </c>
      <c r="H162" s="119">
        <f t="shared" si="17"/>
        <v>0</v>
      </c>
      <c r="I162" s="31">
        <f t="shared" si="18"/>
        <v>0</v>
      </c>
    </row>
    <row r="163" spans="1:9" ht="15">
      <c r="A163" s="209">
        <v>7</v>
      </c>
      <c r="B163" s="120" t="s">
        <v>22</v>
      </c>
      <c r="C163" s="169">
        <v>48</v>
      </c>
      <c r="D163" s="123" t="s">
        <v>78</v>
      </c>
      <c r="E163" s="28">
        <v>0</v>
      </c>
      <c r="F163" s="32">
        <v>0</v>
      </c>
      <c r="G163" s="30">
        <f t="shared" si="16"/>
        <v>0</v>
      </c>
      <c r="H163" s="119">
        <f t="shared" si="17"/>
        <v>0</v>
      </c>
      <c r="I163" s="31">
        <f t="shared" si="18"/>
        <v>0</v>
      </c>
    </row>
    <row r="164" spans="1:9" ht="15">
      <c r="A164" s="209">
        <v>8</v>
      </c>
      <c r="B164" s="120" t="s">
        <v>21</v>
      </c>
      <c r="C164" s="169">
        <v>1</v>
      </c>
      <c r="D164" s="123" t="s">
        <v>5</v>
      </c>
      <c r="E164" s="28">
        <v>0</v>
      </c>
      <c r="F164" s="32">
        <v>0</v>
      </c>
      <c r="G164" s="30">
        <f t="shared" si="16"/>
        <v>0</v>
      </c>
      <c r="H164" s="119">
        <f t="shared" si="17"/>
        <v>0</v>
      </c>
      <c r="I164" s="31">
        <f t="shared" si="18"/>
        <v>0</v>
      </c>
    </row>
    <row r="165" spans="1:9" ht="15">
      <c r="A165" s="209">
        <v>9</v>
      </c>
      <c r="B165" s="120" t="s">
        <v>24</v>
      </c>
      <c r="C165" s="169">
        <v>20</v>
      </c>
      <c r="D165" s="123" t="s">
        <v>78</v>
      </c>
      <c r="E165" s="28">
        <v>0</v>
      </c>
      <c r="F165" s="32">
        <v>0</v>
      </c>
      <c r="G165" s="30">
        <f t="shared" si="16"/>
        <v>0</v>
      </c>
      <c r="H165" s="119">
        <f t="shared" si="17"/>
        <v>0</v>
      </c>
      <c r="I165" s="31">
        <f t="shared" si="18"/>
        <v>0</v>
      </c>
    </row>
    <row r="166" spans="1:9" ht="15">
      <c r="A166" s="209">
        <v>10</v>
      </c>
      <c r="B166" s="120" t="s">
        <v>25</v>
      </c>
      <c r="C166" s="169">
        <v>8</v>
      </c>
      <c r="D166" s="123" t="s">
        <v>78</v>
      </c>
      <c r="E166" s="28">
        <v>0</v>
      </c>
      <c r="F166" s="32">
        <v>0</v>
      </c>
      <c r="G166" s="30">
        <f t="shared" si="16"/>
        <v>0</v>
      </c>
      <c r="H166" s="119">
        <f t="shared" si="17"/>
        <v>0</v>
      </c>
      <c r="I166" s="31">
        <f t="shared" si="18"/>
        <v>0</v>
      </c>
    </row>
    <row r="167" spans="1:9" ht="15">
      <c r="A167" s="209">
        <v>11</v>
      </c>
      <c r="B167" s="120" t="s">
        <v>26</v>
      </c>
      <c r="C167" s="169">
        <v>1</v>
      </c>
      <c r="D167" s="123" t="s">
        <v>5</v>
      </c>
      <c r="E167" s="28">
        <v>0</v>
      </c>
      <c r="F167" s="32">
        <v>0</v>
      </c>
      <c r="G167" s="30">
        <f t="shared" si="16"/>
        <v>0</v>
      </c>
      <c r="H167" s="119">
        <f t="shared" si="17"/>
        <v>0</v>
      </c>
      <c r="I167" s="31">
        <f t="shared" si="18"/>
        <v>0</v>
      </c>
    </row>
    <row r="168" spans="1:9" ht="15">
      <c r="A168" s="209">
        <v>12</v>
      </c>
      <c r="B168" s="120" t="s">
        <v>233</v>
      </c>
      <c r="C168" s="169">
        <v>1</v>
      </c>
      <c r="D168" s="123" t="s">
        <v>5</v>
      </c>
      <c r="E168" s="28">
        <v>0</v>
      </c>
      <c r="F168" s="32">
        <v>0</v>
      </c>
      <c r="G168" s="30">
        <f t="shared" si="16"/>
        <v>0</v>
      </c>
      <c r="H168" s="119">
        <f t="shared" si="17"/>
        <v>0</v>
      </c>
      <c r="I168" s="31">
        <f t="shared" si="18"/>
        <v>0</v>
      </c>
    </row>
    <row r="169" spans="1:9" ht="15">
      <c r="A169" s="209">
        <v>13</v>
      </c>
      <c r="B169" s="120" t="s">
        <v>232</v>
      </c>
      <c r="C169" s="169">
        <v>1</v>
      </c>
      <c r="D169" s="123" t="s">
        <v>5</v>
      </c>
      <c r="E169" s="28">
        <v>0</v>
      </c>
      <c r="F169" s="32">
        <v>0</v>
      </c>
      <c r="G169" s="30">
        <f t="shared" si="16"/>
        <v>0</v>
      </c>
      <c r="H169" s="119">
        <f t="shared" si="17"/>
        <v>0</v>
      </c>
      <c r="I169" s="31">
        <f t="shared" si="18"/>
        <v>0</v>
      </c>
    </row>
    <row r="170" spans="1:12" ht="15">
      <c r="A170" s="117"/>
      <c r="B170" s="120"/>
      <c r="C170" s="120"/>
      <c r="D170" s="123"/>
      <c r="E170" s="28"/>
      <c r="F170" s="32"/>
      <c r="G170" s="33">
        <f>SUM(G157:G169)</f>
        <v>0</v>
      </c>
      <c r="H170" s="34">
        <f>SUM(H157:H169)</f>
        <v>0</v>
      </c>
      <c r="I170" s="35">
        <f>G170+H170</f>
        <v>0</v>
      </c>
      <c r="K170" s="130"/>
      <c r="L170" s="130"/>
    </row>
    <row r="171" spans="1:12" ht="15">
      <c r="A171" s="171"/>
      <c r="B171" s="172"/>
      <c r="C171" s="172"/>
      <c r="D171" s="173"/>
      <c r="E171" s="174"/>
      <c r="F171" s="172"/>
      <c r="G171" s="175"/>
      <c r="H171" s="176"/>
      <c r="I171" s="177"/>
      <c r="K171" s="131"/>
      <c r="L171" s="131"/>
    </row>
    <row r="172" spans="1:12" ht="15">
      <c r="A172" s="218" t="s">
        <v>243</v>
      </c>
      <c r="B172" s="219"/>
      <c r="C172" s="219"/>
      <c r="D172" s="219"/>
      <c r="E172" s="187"/>
      <c r="F172" s="188"/>
      <c r="G172" s="190">
        <f>G31+G64+G106+G118+G154+G170</f>
        <v>0</v>
      </c>
      <c r="H172" s="191">
        <f>H31+H64+H106+H118+H154+H170</f>
        <v>0</v>
      </c>
      <c r="I172" s="192">
        <f>H172+G172</f>
        <v>0</v>
      </c>
      <c r="K172" s="131"/>
      <c r="L172" s="131"/>
    </row>
    <row r="173" spans="1:9" s="155" customFormat="1" ht="15">
      <c r="A173" s="178"/>
      <c r="B173" s="179" t="s">
        <v>242</v>
      </c>
      <c r="C173" s="180"/>
      <c r="D173" s="181"/>
      <c r="E173" s="182"/>
      <c r="F173" s="183"/>
      <c r="G173" s="184"/>
      <c r="H173" s="185"/>
      <c r="I173" s="186"/>
    </row>
    <row r="174" spans="1:11" s="155" customFormat="1" ht="15">
      <c r="A174" s="167">
        <v>1</v>
      </c>
      <c r="B174" s="169" t="s">
        <v>240</v>
      </c>
      <c r="C174" s="169">
        <v>1</v>
      </c>
      <c r="D174" s="170" t="s">
        <v>5</v>
      </c>
      <c r="E174" s="28"/>
      <c r="F174" s="32"/>
      <c r="G174" s="30"/>
      <c r="H174" s="193">
        <f>H172*0.036</f>
        <v>0</v>
      </c>
      <c r="I174" s="31">
        <f>G174+H174</f>
        <v>0</v>
      </c>
      <c r="K174" s="189" t="s">
        <v>245</v>
      </c>
    </row>
    <row r="175" spans="1:11" s="155" customFormat="1" ht="15">
      <c r="A175" s="167">
        <v>2</v>
      </c>
      <c r="B175" s="169" t="s">
        <v>241</v>
      </c>
      <c r="C175" s="169">
        <v>1</v>
      </c>
      <c r="D175" s="170" t="s">
        <v>5</v>
      </c>
      <c r="E175" s="28"/>
      <c r="F175" s="32"/>
      <c r="G175" s="30"/>
      <c r="H175" s="193">
        <f>G172*0.036</f>
        <v>0</v>
      </c>
      <c r="I175" s="31">
        <f>G175+H175</f>
        <v>0</v>
      </c>
      <c r="K175" s="189" t="s">
        <v>245</v>
      </c>
    </row>
    <row r="176" spans="1:9" ht="15">
      <c r="A176" s="167"/>
      <c r="B176" s="169"/>
      <c r="C176" s="169"/>
      <c r="D176" s="170"/>
      <c r="E176" s="28"/>
      <c r="F176" s="32"/>
      <c r="G176" s="33"/>
      <c r="H176" s="156">
        <f>SUM(H174:H175)</f>
        <v>0</v>
      </c>
      <c r="I176" s="35">
        <f>G176+H176</f>
        <v>0</v>
      </c>
    </row>
    <row r="177" spans="1:9" ht="15.75" thickBot="1">
      <c r="A177" s="157"/>
      <c r="B177" s="158"/>
      <c r="C177" s="158"/>
      <c r="D177" s="159"/>
      <c r="E177" s="160"/>
      <c r="F177" s="158"/>
      <c r="G177" s="54"/>
      <c r="H177" s="161"/>
      <c r="I177" s="55"/>
    </row>
    <row r="178" spans="1:9" ht="15.75" thickBot="1">
      <c r="A178" s="220" t="s">
        <v>244</v>
      </c>
      <c r="B178" s="221"/>
      <c r="C178" s="221"/>
      <c r="D178" s="221"/>
      <c r="E178" s="162"/>
      <c r="F178" s="163"/>
      <c r="G178" s="164">
        <f>G31+G64+G106+G118+G154+G170</f>
        <v>0</v>
      </c>
      <c r="H178" s="165">
        <f>H31+H64+H106+H118+H154+H170+H176</f>
        <v>0</v>
      </c>
      <c r="I178" s="56">
        <f>H178+G178</f>
        <v>0</v>
      </c>
    </row>
  </sheetData>
  <sheetProtection/>
  <mergeCells count="3">
    <mergeCell ref="C4:D4"/>
    <mergeCell ref="A172:D172"/>
    <mergeCell ref="A178:D178"/>
  </mergeCells>
  <printOptions/>
  <pageMargins left="0.5905511811023623" right="0.5905511811023623" top="0.7874015748031497" bottom="1.0236220472440944" header="0.984251968503937" footer="0.31496062992125984"/>
  <pageSetup fitToHeight="12" horizontalDpi="600" verticalDpi="600" orientation="landscape" paperSize="9" scale="84" r:id="rId2"/>
  <headerFooter>
    <oddHeader xml:space="preserve">&amp;R&amp;P/&amp;N+1                 </oddHeader>
    <oddFooter>&amp;LProvozní soubor:       Slaboproudé systémy EZS a CCTV
Název dokumentu:   Výkaz výměr
Dokument číslo:        113198_01_03&amp;R
Objekt:   Zbraslav
Datum:    11/2013   
Revize:    0            </oddFooter>
  </headerFooter>
  <rowBreaks count="9" manualBreakCount="9">
    <brk id="20" max="8" man="1"/>
    <brk id="32" max="8" man="1"/>
    <brk id="52" max="8" man="1"/>
    <brk id="65" max="8" man="1"/>
    <brk id="93" max="8" man="1"/>
    <brk id="107" max="8" man="1"/>
    <brk id="119" max="8" man="1"/>
    <brk id="132" max="8" man="1"/>
    <brk id="15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1"/>
  <sheetViews>
    <sheetView tabSelected="1" view="pageBreakPreview" zoomScaleSheetLayoutView="100" zoomScalePageLayoutView="85" workbookViewId="0" topLeftCell="A55">
      <selection activeCell="D84" sqref="D84:I84"/>
    </sheetView>
  </sheetViews>
  <sheetFormatPr defaultColWidth="9.140625" defaultRowHeight="15"/>
  <cols>
    <col min="1" max="1" width="9.140625" style="116" customWidth="1"/>
    <col min="2" max="2" width="48.8515625" style="116" customWidth="1"/>
    <col min="3" max="3" width="10.00390625" style="116" customWidth="1"/>
    <col min="4" max="4" width="9.421875" style="116" customWidth="1"/>
    <col min="5" max="9" width="16.28125" style="116" customWidth="1"/>
    <col min="10" max="10" width="9.140625" style="116" customWidth="1"/>
    <col min="11" max="11" width="18.421875" style="116" customWidth="1"/>
    <col min="12" max="12" width="18.00390625" style="116" customWidth="1"/>
    <col min="13" max="16384" width="9.140625" style="116" customWidth="1"/>
  </cols>
  <sheetData>
    <row r="2" ht="18.75">
      <c r="C2" s="150" t="s">
        <v>237</v>
      </c>
    </row>
    <row r="3" ht="15.75" thickBot="1"/>
    <row r="4" spans="1:9" ht="15">
      <c r="A4" s="6"/>
      <c r="B4" s="7" t="s">
        <v>8</v>
      </c>
      <c r="C4" s="216" t="s">
        <v>9</v>
      </c>
      <c r="D4" s="217"/>
      <c r="E4" s="8" t="s">
        <v>10</v>
      </c>
      <c r="F4" s="9" t="s">
        <v>10</v>
      </c>
      <c r="G4" s="10" t="s">
        <v>11</v>
      </c>
      <c r="H4" s="11" t="s">
        <v>11</v>
      </c>
      <c r="I4" s="12" t="s">
        <v>10</v>
      </c>
    </row>
    <row r="5" spans="1:9" ht="15.75" thickBot="1">
      <c r="A5" s="142"/>
      <c r="B5" s="143" t="s">
        <v>12</v>
      </c>
      <c r="C5" s="144" t="s">
        <v>13</v>
      </c>
      <c r="D5" s="145" t="s">
        <v>14</v>
      </c>
      <c r="E5" s="146" t="s">
        <v>15</v>
      </c>
      <c r="F5" s="144" t="s">
        <v>16</v>
      </c>
      <c r="G5" s="147" t="s">
        <v>17</v>
      </c>
      <c r="H5" s="148" t="s">
        <v>18</v>
      </c>
      <c r="I5" s="149" t="s">
        <v>11</v>
      </c>
    </row>
    <row r="6" spans="1:9" ht="16.5" thickBot="1" thickTop="1">
      <c r="A6" s="13" t="s">
        <v>39</v>
      </c>
      <c r="B6" s="14"/>
      <c r="C6" s="15"/>
      <c r="D6" s="15"/>
      <c r="E6" s="140"/>
      <c r="F6" s="141"/>
      <c r="G6" s="15"/>
      <c r="H6" s="15"/>
      <c r="I6" s="16"/>
    </row>
    <row r="7" spans="1:9" ht="15">
      <c r="A7" s="17"/>
      <c r="B7" s="18" t="s">
        <v>40</v>
      </c>
      <c r="C7" s="19"/>
      <c r="D7" s="20"/>
      <c r="E7" s="21"/>
      <c r="F7" s="22"/>
      <c r="G7" s="23"/>
      <c r="H7" s="24"/>
      <c r="I7" s="25"/>
    </row>
    <row r="8" spans="1:9" ht="30">
      <c r="A8" s="117">
        <v>1</v>
      </c>
      <c r="B8" s="118" t="s">
        <v>114</v>
      </c>
      <c r="C8" s="26">
        <v>70</v>
      </c>
      <c r="D8" s="27" t="s">
        <v>4</v>
      </c>
      <c r="E8" s="28">
        <v>0</v>
      </c>
      <c r="F8" s="29">
        <v>0</v>
      </c>
      <c r="G8" s="30">
        <f aca="true" t="shared" si="0" ref="G8:G50">C8*E8</f>
        <v>0</v>
      </c>
      <c r="H8" s="119">
        <f aca="true" t="shared" si="1" ref="H8:H50">C8*F8</f>
        <v>0</v>
      </c>
      <c r="I8" s="31">
        <f aca="true" t="shared" si="2" ref="I8:I51">G8+H8</f>
        <v>0</v>
      </c>
    </row>
    <row r="9" spans="1:9" ht="15" customHeight="1">
      <c r="A9" s="117">
        <v>2</v>
      </c>
      <c r="B9" s="118" t="s">
        <v>115</v>
      </c>
      <c r="C9" s="26">
        <v>39</v>
      </c>
      <c r="D9" s="27" t="s">
        <v>4</v>
      </c>
      <c r="E9" s="28">
        <v>0</v>
      </c>
      <c r="F9" s="29">
        <v>0</v>
      </c>
      <c r="G9" s="30">
        <f t="shared" si="0"/>
        <v>0</v>
      </c>
      <c r="H9" s="119">
        <f t="shared" si="1"/>
        <v>0</v>
      </c>
      <c r="I9" s="31">
        <f t="shared" si="2"/>
        <v>0</v>
      </c>
    </row>
    <row r="10" spans="1:9" ht="30">
      <c r="A10" s="117">
        <v>3</v>
      </c>
      <c r="B10" s="118" t="s">
        <v>116</v>
      </c>
      <c r="C10" s="26">
        <v>11</v>
      </c>
      <c r="D10" s="27" t="s">
        <v>4</v>
      </c>
      <c r="E10" s="28">
        <v>0</v>
      </c>
      <c r="F10" s="29">
        <v>0</v>
      </c>
      <c r="G10" s="30">
        <f t="shared" si="0"/>
        <v>0</v>
      </c>
      <c r="H10" s="119">
        <f t="shared" si="1"/>
        <v>0</v>
      </c>
      <c r="I10" s="31">
        <f t="shared" si="2"/>
        <v>0</v>
      </c>
    </row>
    <row r="11" spans="1:9" ht="30">
      <c r="A11" s="117">
        <v>4</v>
      </c>
      <c r="B11" s="118" t="s">
        <v>117</v>
      </c>
      <c r="C11" s="120">
        <v>11</v>
      </c>
      <c r="D11" s="121" t="s">
        <v>4</v>
      </c>
      <c r="E11" s="28">
        <v>0</v>
      </c>
      <c r="F11" s="32">
        <v>0</v>
      </c>
      <c r="G11" s="30">
        <f t="shared" si="0"/>
        <v>0</v>
      </c>
      <c r="H11" s="119">
        <f t="shared" si="1"/>
        <v>0</v>
      </c>
      <c r="I11" s="31">
        <f t="shared" si="2"/>
        <v>0</v>
      </c>
    </row>
    <row r="12" spans="1:9" ht="15">
      <c r="A12" s="117">
        <v>5</v>
      </c>
      <c r="B12" s="120" t="s">
        <v>118</v>
      </c>
      <c r="C12" s="120">
        <v>6</v>
      </c>
      <c r="D12" s="121" t="s">
        <v>4</v>
      </c>
      <c r="E12" s="28">
        <v>0</v>
      </c>
      <c r="F12" s="32">
        <v>0</v>
      </c>
      <c r="G12" s="30">
        <f t="shared" si="0"/>
        <v>0</v>
      </c>
      <c r="H12" s="119">
        <f t="shared" si="1"/>
        <v>0</v>
      </c>
      <c r="I12" s="31">
        <f t="shared" si="2"/>
        <v>0</v>
      </c>
    </row>
    <row r="13" spans="1:9" ht="15">
      <c r="A13" s="117">
        <v>6</v>
      </c>
      <c r="B13" s="120" t="s">
        <v>119</v>
      </c>
      <c r="C13" s="120">
        <v>3</v>
      </c>
      <c r="D13" s="121" t="s">
        <v>4</v>
      </c>
      <c r="E13" s="28">
        <v>0</v>
      </c>
      <c r="F13" s="32">
        <v>0</v>
      </c>
      <c r="G13" s="30">
        <f t="shared" si="0"/>
        <v>0</v>
      </c>
      <c r="H13" s="119">
        <f t="shared" si="1"/>
        <v>0</v>
      </c>
      <c r="I13" s="31">
        <f t="shared" si="2"/>
        <v>0</v>
      </c>
    </row>
    <row r="14" spans="1:9" ht="30">
      <c r="A14" s="117">
        <v>7</v>
      </c>
      <c r="B14" s="118" t="s">
        <v>120</v>
      </c>
      <c r="C14" s="120">
        <v>4</v>
      </c>
      <c r="D14" s="121" t="s">
        <v>4</v>
      </c>
      <c r="E14" s="28">
        <v>0</v>
      </c>
      <c r="F14" s="32">
        <v>0</v>
      </c>
      <c r="G14" s="30">
        <f t="shared" si="0"/>
        <v>0</v>
      </c>
      <c r="H14" s="119">
        <f t="shared" si="1"/>
        <v>0</v>
      </c>
      <c r="I14" s="31">
        <f t="shared" si="2"/>
        <v>0</v>
      </c>
    </row>
    <row r="15" spans="1:9" ht="30">
      <c r="A15" s="117">
        <v>8</v>
      </c>
      <c r="B15" s="118" t="s">
        <v>121</v>
      </c>
      <c r="C15" s="120">
        <v>2</v>
      </c>
      <c r="D15" s="121" t="s">
        <v>4</v>
      </c>
      <c r="E15" s="28">
        <v>0</v>
      </c>
      <c r="F15" s="32">
        <v>0</v>
      </c>
      <c r="G15" s="30">
        <f t="shared" si="0"/>
        <v>0</v>
      </c>
      <c r="H15" s="119">
        <f t="shared" si="1"/>
        <v>0</v>
      </c>
      <c r="I15" s="31">
        <f t="shared" si="2"/>
        <v>0</v>
      </c>
    </row>
    <row r="16" spans="1:9" ht="30">
      <c r="A16" s="117">
        <v>9</v>
      </c>
      <c r="B16" s="118" t="s">
        <v>122</v>
      </c>
      <c r="C16" s="120">
        <v>24</v>
      </c>
      <c r="D16" s="121" t="s">
        <v>4</v>
      </c>
      <c r="E16" s="28">
        <v>0</v>
      </c>
      <c r="F16" s="32">
        <v>0</v>
      </c>
      <c r="G16" s="30">
        <f t="shared" si="0"/>
        <v>0</v>
      </c>
      <c r="H16" s="119">
        <f t="shared" si="1"/>
        <v>0</v>
      </c>
      <c r="I16" s="31">
        <f t="shared" si="2"/>
        <v>0</v>
      </c>
    </row>
    <row r="17" spans="1:9" ht="30">
      <c r="A17" s="117">
        <v>10</v>
      </c>
      <c r="B17" s="113" t="s">
        <v>236</v>
      </c>
      <c r="C17" s="112">
        <v>1</v>
      </c>
      <c r="D17" s="121" t="s">
        <v>4</v>
      </c>
      <c r="E17" s="125">
        <v>0</v>
      </c>
      <c r="F17" s="32">
        <v>0</v>
      </c>
      <c r="G17" s="30">
        <f t="shared" si="0"/>
        <v>0</v>
      </c>
      <c r="H17" s="119">
        <f t="shared" si="1"/>
        <v>0</v>
      </c>
      <c r="I17" s="31">
        <f t="shared" si="2"/>
        <v>0</v>
      </c>
    </row>
    <row r="18" spans="1:9" ht="30">
      <c r="A18" s="117">
        <v>11</v>
      </c>
      <c r="B18" s="118" t="s">
        <v>123</v>
      </c>
      <c r="C18" s="120">
        <v>45</v>
      </c>
      <c r="D18" s="121" t="s">
        <v>4</v>
      </c>
      <c r="E18" s="28">
        <v>0</v>
      </c>
      <c r="F18" s="32">
        <v>0</v>
      </c>
      <c r="G18" s="30">
        <f t="shared" si="0"/>
        <v>0</v>
      </c>
      <c r="H18" s="119">
        <f t="shared" si="1"/>
        <v>0</v>
      </c>
      <c r="I18" s="31">
        <f t="shared" si="2"/>
        <v>0</v>
      </c>
    </row>
    <row r="19" spans="1:9" ht="15">
      <c r="A19" s="117">
        <v>12</v>
      </c>
      <c r="B19" s="118" t="s">
        <v>223</v>
      </c>
      <c r="C19" s="120">
        <v>4</v>
      </c>
      <c r="D19" s="121" t="s">
        <v>4</v>
      </c>
      <c r="E19" s="28">
        <v>0</v>
      </c>
      <c r="F19" s="32">
        <v>0</v>
      </c>
      <c r="G19" s="30">
        <f t="shared" si="0"/>
        <v>0</v>
      </c>
      <c r="H19" s="119">
        <f t="shared" si="1"/>
        <v>0</v>
      </c>
      <c r="I19" s="31">
        <f t="shared" si="2"/>
        <v>0</v>
      </c>
    </row>
    <row r="20" spans="1:9" ht="15">
      <c r="A20" s="117">
        <v>13</v>
      </c>
      <c r="B20" s="120" t="s">
        <v>124</v>
      </c>
      <c r="C20" s="120">
        <v>11</v>
      </c>
      <c r="D20" s="121" t="s">
        <v>4</v>
      </c>
      <c r="E20" s="28">
        <v>0</v>
      </c>
      <c r="F20" s="32">
        <v>0</v>
      </c>
      <c r="G20" s="30">
        <f t="shared" si="0"/>
        <v>0</v>
      </c>
      <c r="H20" s="119">
        <f t="shared" si="1"/>
        <v>0</v>
      </c>
      <c r="I20" s="31">
        <f t="shared" si="2"/>
        <v>0</v>
      </c>
    </row>
    <row r="21" spans="1:9" ht="30">
      <c r="A21" s="117">
        <v>14</v>
      </c>
      <c r="B21" s="118" t="s">
        <v>125</v>
      </c>
      <c r="C21" s="120">
        <v>6</v>
      </c>
      <c r="D21" s="121" t="s">
        <v>4</v>
      </c>
      <c r="E21" s="28">
        <v>0</v>
      </c>
      <c r="F21" s="32">
        <v>0</v>
      </c>
      <c r="G21" s="30">
        <f t="shared" si="0"/>
        <v>0</v>
      </c>
      <c r="H21" s="119">
        <f t="shared" si="1"/>
        <v>0</v>
      </c>
      <c r="I21" s="31">
        <f t="shared" si="2"/>
        <v>0</v>
      </c>
    </row>
    <row r="22" spans="1:9" ht="30">
      <c r="A22" s="117">
        <v>15</v>
      </c>
      <c r="B22" s="118" t="s">
        <v>126</v>
      </c>
      <c r="C22" s="120">
        <v>1</v>
      </c>
      <c r="D22" s="121" t="s">
        <v>4</v>
      </c>
      <c r="E22" s="28">
        <v>0</v>
      </c>
      <c r="F22" s="32">
        <v>0</v>
      </c>
      <c r="G22" s="30">
        <f t="shared" si="0"/>
        <v>0</v>
      </c>
      <c r="H22" s="119">
        <f t="shared" si="1"/>
        <v>0</v>
      </c>
      <c r="I22" s="31">
        <f t="shared" si="2"/>
        <v>0</v>
      </c>
    </row>
    <row r="23" spans="1:9" ht="30">
      <c r="A23" s="117">
        <v>16</v>
      </c>
      <c r="B23" s="118" t="s">
        <v>127</v>
      </c>
      <c r="C23" s="120">
        <v>1</v>
      </c>
      <c r="D23" s="121" t="s">
        <v>4</v>
      </c>
      <c r="E23" s="28">
        <v>0</v>
      </c>
      <c r="F23" s="32">
        <v>0</v>
      </c>
      <c r="G23" s="30">
        <f t="shared" si="0"/>
        <v>0</v>
      </c>
      <c r="H23" s="119">
        <f t="shared" si="1"/>
        <v>0</v>
      </c>
      <c r="I23" s="31">
        <f t="shared" si="2"/>
        <v>0</v>
      </c>
    </row>
    <row r="24" spans="1:9" ht="30">
      <c r="A24" s="117">
        <v>17</v>
      </c>
      <c r="B24" s="118" t="s">
        <v>128</v>
      </c>
      <c r="C24" s="120">
        <v>1</v>
      </c>
      <c r="D24" s="121" t="s">
        <v>4</v>
      </c>
      <c r="E24" s="28">
        <v>0</v>
      </c>
      <c r="F24" s="32">
        <v>0</v>
      </c>
      <c r="G24" s="30">
        <f t="shared" si="0"/>
        <v>0</v>
      </c>
      <c r="H24" s="119">
        <f t="shared" si="1"/>
        <v>0</v>
      </c>
      <c r="I24" s="31">
        <f t="shared" si="2"/>
        <v>0</v>
      </c>
    </row>
    <row r="25" spans="1:9" ht="15">
      <c r="A25" s="117">
        <v>18</v>
      </c>
      <c r="B25" s="118" t="s">
        <v>206</v>
      </c>
      <c r="C25" s="120">
        <v>1</v>
      </c>
      <c r="D25" s="121" t="s">
        <v>4</v>
      </c>
      <c r="E25" s="28">
        <v>0</v>
      </c>
      <c r="F25" s="32">
        <v>0</v>
      </c>
      <c r="G25" s="30">
        <f t="shared" si="0"/>
        <v>0</v>
      </c>
      <c r="H25" s="119">
        <f t="shared" si="1"/>
        <v>0</v>
      </c>
      <c r="I25" s="31">
        <f t="shared" si="2"/>
        <v>0</v>
      </c>
    </row>
    <row r="26" spans="1:9" ht="104.25" customHeight="1">
      <c r="A26" s="117">
        <v>19</v>
      </c>
      <c r="B26" s="118" t="s">
        <v>141</v>
      </c>
      <c r="C26" s="120">
        <v>1</v>
      </c>
      <c r="D26" s="121" t="s">
        <v>4</v>
      </c>
      <c r="E26" s="28">
        <v>0</v>
      </c>
      <c r="F26" s="32">
        <v>0</v>
      </c>
      <c r="G26" s="30">
        <f t="shared" si="0"/>
        <v>0</v>
      </c>
      <c r="H26" s="119">
        <f t="shared" si="1"/>
        <v>0</v>
      </c>
      <c r="I26" s="31">
        <f t="shared" si="2"/>
        <v>0</v>
      </c>
    </row>
    <row r="27" spans="1:9" ht="30">
      <c r="A27" s="117">
        <v>20</v>
      </c>
      <c r="B27" s="118" t="s">
        <v>143</v>
      </c>
      <c r="C27" s="120">
        <v>4</v>
      </c>
      <c r="D27" s="121" t="s">
        <v>4</v>
      </c>
      <c r="E27" s="28">
        <v>0</v>
      </c>
      <c r="F27" s="32">
        <v>0</v>
      </c>
      <c r="G27" s="30">
        <f t="shared" si="0"/>
        <v>0</v>
      </c>
      <c r="H27" s="119">
        <f t="shared" si="1"/>
        <v>0</v>
      </c>
      <c r="I27" s="31">
        <f t="shared" si="2"/>
        <v>0</v>
      </c>
    </row>
    <row r="28" spans="1:9" ht="105" customHeight="1">
      <c r="A28" s="117">
        <v>21</v>
      </c>
      <c r="B28" s="118" t="s">
        <v>144</v>
      </c>
      <c r="C28" s="120">
        <v>1</v>
      </c>
      <c r="D28" s="121" t="s">
        <v>4</v>
      </c>
      <c r="E28" s="28">
        <v>0</v>
      </c>
      <c r="F28" s="32">
        <v>0</v>
      </c>
      <c r="G28" s="30">
        <f t="shared" si="0"/>
        <v>0</v>
      </c>
      <c r="H28" s="119">
        <f t="shared" si="1"/>
        <v>0</v>
      </c>
      <c r="I28" s="31">
        <f t="shared" si="2"/>
        <v>0</v>
      </c>
    </row>
    <row r="29" spans="1:9" ht="15">
      <c r="A29" s="117">
        <v>22</v>
      </c>
      <c r="B29" s="120" t="s">
        <v>145</v>
      </c>
      <c r="C29" s="120">
        <v>1</v>
      </c>
      <c r="D29" s="121" t="s">
        <v>4</v>
      </c>
      <c r="E29" s="28">
        <v>0</v>
      </c>
      <c r="F29" s="32">
        <v>0</v>
      </c>
      <c r="G29" s="30">
        <f t="shared" si="0"/>
        <v>0</v>
      </c>
      <c r="H29" s="119">
        <f t="shared" si="1"/>
        <v>0</v>
      </c>
      <c r="I29" s="31">
        <f t="shared" si="2"/>
        <v>0</v>
      </c>
    </row>
    <row r="30" spans="1:9" ht="60" customHeight="1">
      <c r="A30" s="117">
        <v>23</v>
      </c>
      <c r="B30" s="118" t="s">
        <v>146</v>
      </c>
      <c r="C30" s="120">
        <v>1</v>
      </c>
      <c r="D30" s="121" t="s">
        <v>4</v>
      </c>
      <c r="E30" s="28">
        <v>0</v>
      </c>
      <c r="F30" s="32">
        <v>0</v>
      </c>
      <c r="G30" s="30">
        <f t="shared" si="0"/>
        <v>0</v>
      </c>
      <c r="H30" s="119">
        <f t="shared" si="1"/>
        <v>0</v>
      </c>
      <c r="I30" s="31">
        <f t="shared" si="2"/>
        <v>0</v>
      </c>
    </row>
    <row r="31" spans="1:9" ht="15">
      <c r="A31" s="117">
        <v>24</v>
      </c>
      <c r="B31" s="120" t="s">
        <v>147</v>
      </c>
      <c r="C31" s="120">
        <v>1</v>
      </c>
      <c r="D31" s="121" t="s">
        <v>4</v>
      </c>
      <c r="E31" s="28"/>
      <c r="F31" s="32">
        <v>0</v>
      </c>
      <c r="G31" s="30">
        <f t="shared" si="0"/>
        <v>0</v>
      </c>
      <c r="H31" s="119">
        <f t="shared" si="1"/>
        <v>0</v>
      </c>
      <c r="I31" s="31">
        <f t="shared" si="2"/>
        <v>0</v>
      </c>
    </row>
    <row r="32" spans="1:9" ht="75">
      <c r="A32" s="117">
        <v>25</v>
      </c>
      <c r="B32" s="118" t="s">
        <v>219</v>
      </c>
      <c r="C32" s="120">
        <v>1</v>
      </c>
      <c r="D32" s="121" t="s">
        <v>4</v>
      </c>
      <c r="E32" s="28">
        <v>0</v>
      </c>
      <c r="F32" s="32">
        <v>0</v>
      </c>
      <c r="G32" s="30">
        <f t="shared" si="0"/>
        <v>0</v>
      </c>
      <c r="H32" s="119">
        <f t="shared" si="1"/>
        <v>0</v>
      </c>
      <c r="I32" s="31">
        <f t="shared" si="2"/>
        <v>0</v>
      </c>
    </row>
    <row r="33" spans="1:9" ht="15">
      <c r="A33" s="117">
        <v>26</v>
      </c>
      <c r="B33" s="113" t="s">
        <v>214</v>
      </c>
      <c r="C33" s="112">
        <v>1</v>
      </c>
      <c r="D33" s="121" t="s">
        <v>4</v>
      </c>
      <c r="E33" s="125">
        <v>0</v>
      </c>
      <c r="F33" s="129">
        <v>0</v>
      </c>
      <c r="G33" s="30">
        <f t="shared" si="0"/>
        <v>0</v>
      </c>
      <c r="H33" s="119">
        <f t="shared" si="1"/>
        <v>0</v>
      </c>
      <c r="I33" s="31">
        <f t="shared" si="2"/>
        <v>0</v>
      </c>
    </row>
    <row r="34" spans="1:9" ht="15">
      <c r="A34" s="117">
        <v>27</v>
      </c>
      <c r="B34" s="120" t="s">
        <v>148</v>
      </c>
      <c r="C34" s="120">
        <v>5</v>
      </c>
      <c r="D34" s="121" t="s">
        <v>4</v>
      </c>
      <c r="E34" s="28">
        <v>0</v>
      </c>
      <c r="F34" s="32">
        <v>0</v>
      </c>
      <c r="G34" s="30">
        <f t="shared" si="0"/>
        <v>0</v>
      </c>
      <c r="H34" s="119">
        <f t="shared" si="1"/>
        <v>0</v>
      </c>
      <c r="I34" s="31">
        <f t="shared" si="2"/>
        <v>0</v>
      </c>
    </row>
    <row r="35" spans="1:9" ht="15">
      <c r="A35" s="117">
        <v>28</v>
      </c>
      <c r="B35" s="120" t="s">
        <v>149</v>
      </c>
      <c r="C35" s="120">
        <v>1</v>
      </c>
      <c r="D35" s="121" t="s">
        <v>4</v>
      </c>
      <c r="E35" s="28">
        <v>0</v>
      </c>
      <c r="F35" s="32">
        <v>0</v>
      </c>
      <c r="G35" s="30">
        <f t="shared" si="0"/>
        <v>0</v>
      </c>
      <c r="H35" s="119">
        <f t="shared" si="1"/>
        <v>0</v>
      </c>
      <c r="I35" s="31">
        <f t="shared" si="2"/>
        <v>0</v>
      </c>
    </row>
    <row r="36" spans="1:9" ht="15">
      <c r="A36" s="117">
        <v>29</v>
      </c>
      <c r="B36" s="116" t="s">
        <v>150</v>
      </c>
      <c r="C36" s="120">
        <v>1</v>
      </c>
      <c r="D36" s="121" t="s">
        <v>4</v>
      </c>
      <c r="E36" s="28">
        <v>0</v>
      </c>
      <c r="F36" s="32">
        <v>0</v>
      </c>
      <c r="G36" s="30">
        <f t="shared" si="0"/>
        <v>0</v>
      </c>
      <c r="H36" s="119">
        <f t="shared" si="1"/>
        <v>0</v>
      </c>
      <c r="I36" s="31">
        <f t="shared" si="2"/>
        <v>0</v>
      </c>
    </row>
    <row r="37" spans="1:9" ht="45">
      <c r="A37" s="117">
        <v>30</v>
      </c>
      <c r="B37" s="118" t="s">
        <v>151</v>
      </c>
      <c r="C37" s="120">
        <v>1</v>
      </c>
      <c r="D37" s="121" t="s">
        <v>4</v>
      </c>
      <c r="E37" s="28">
        <v>0</v>
      </c>
      <c r="F37" s="32">
        <v>0</v>
      </c>
      <c r="G37" s="30">
        <f t="shared" si="0"/>
        <v>0</v>
      </c>
      <c r="H37" s="119">
        <f t="shared" si="1"/>
        <v>0</v>
      </c>
      <c r="I37" s="31">
        <f t="shared" si="2"/>
        <v>0</v>
      </c>
    </row>
    <row r="38" spans="1:9" ht="15">
      <c r="A38" s="117">
        <v>31</v>
      </c>
      <c r="B38" s="118" t="s">
        <v>152</v>
      </c>
      <c r="C38" s="124">
        <v>2</v>
      </c>
      <c r="D38" s="121" t="s">
        <v>5</v>
      </c>
      <c r="E38" s="28">
        <v>0</v>
      </c>
      <c r="F38" s="32">
        <v>0</v>
      </c>
      <c r="G38" s="30">
        <f t="shared" si="0"/>
        <v>0</v>
      </c>
      <c r="H38" s="119">
        <f t="shared" si="1"/>
        <v>0</v>
      </c>
      <c r="I38" s="31">
        <f t="shared" si="2"/>
        <v>0</v>
      </c>
    </row>
    <row r="39" spans="1:9" ht="15">
      <c r="A39" s="117">
        <v>32</v>
      </c>
      <c r="B39" s="112" t="s">
        <v>153</v>
      </c>
      <c r="C39" s="124">
        <v>2</v>
      </c>
      <c r="D39" s="121" t="s">
        <v>4</v>
      </c>
      <c r="E39" s="28">
        <v>0</v>
      </c>
      <c r="F39" s="32">
        <v>0</v>
      </c>
      <c r="G39" s="30">
        <f t="shared" si="0"/>
        <v>0</v>
      </c>
      <c r="H39" s="119">
        <f t="shared" si="1"/>
        <v>0</v>
      </c>
      <c r="I39" s="31">
        <f t="shared" si="2"/>
        <v>0</v>
      </c>
    </row>
    <row r="40" spans="1:9" ht="15">
      <c r="A40" s="117">
        <v>33</v>
      </c>
      <c r="B40" s="168" t="s">
        <v>227</v>
      </c>
      <c r="C40" s="124">
        <v>32</v>
      </c>
      <c r="D40" s="121" t="s">
        <v>4</v>
      </c>
      <c r="E40" s="28">
        <v>0</v>
      </c>
      <c r="F40" s="32">
        <v>0</v>
      </c>
      <c r="G40" s="30">
        <f t="shared" si="0"/>
        <v>0</v>
      </c>
      <c r="H40" s="119">
        <f t="shared" si="1"/>
        <v>0</v>
      </c>
      <c r="I40" s="31">
        <f t="shared" si="2"/>
        <v>0</v>
      </c>
    </row>
    <row r="41" spans="1:9" ht="15">
      <c r="A41" s="117">
        <v>34</v>
      </c>
      <c r="B41" s="112" t="s">
        <v>154</v>
      </c>
      <c r="C41" s="124">
        <v>32</v>
      </c>
      <c r="D41" s="121" t="s">
        <v>4</v>
      </c>
      <c r="E41" s="28">
        <v>0</v>
      </c>
      <c r="F41" s="32">
        <v>0</v>
      </c>
      <c r="G41" s="30">
        <f t="shared" si="0"/>
        <v>0</v>
      </c>
      <c r="H41" s="119">
        <f t="shared" si="1"/>
        <v>0</v>
      </c>
      <c r="I41" s="31">
        <f t="shared" si="2"/>
        <v>0</v>
      </c>
    </row>
    <row r="42" spans="1:9" ht="15">
      <c r="A42" s="117">
        <v>35</v>
      </c>
      <c r="B42" s="112" t="s">
        <v>218</v>
      </c>
      <c r="C42" s="124">
        <v>20</v>
      </c>
      <c r="D42" s="121" t="s">
        <v>4</v>
      </c>
      <c r="E42" s="125">
        <v>0</v>
      </c>
      <c r="F42" s="122">
        <v>0</v>
      </c>
      <c r="G42" s="30">
        <f t="shared" si="0"/>
        <v>0</v>
      </c>
      <c r="H42" s="119">
        <f t="shared" si="1"/>
        <v>0</v>
      </c>
      <c r="I42" s="31">
        <f t="shared" si="2"/>
        <v>0</v>
      </c>
    </row>
    <row r="43" spans="1:9" ht="15">
      <c r="A43" s="117">
        <v>36</v>
      </c>
      <c r="B43" s="112" t="s">
        <v>215</v>
      </c>
      <c r="C43" s="124">
        <v>2</v>
      </c>
      <c r="D43" s="121" t="s">
        <v>4</v>
      </c>
      <c r="E43" s="125">
        <v>0</v>
      </c>
      <c r="F43" s="122">
        <v>0</v>
      </c>
      <c r="G43" s="30">
        <f t="shared" si="0"/>
        <v>0</v>
      </c>
      <c r="H43" s="119">
        <f t="shared" si="1"/>
        <v>0</v>
      </c>
      <c r="I43" s="31">
        <f t="shared" si="2"/>
        <v>0</v>
      </c>
    </row>
    <row r="44" spans="1:9" ht="90" customHeight="1">
      <c r="A44" s="117">
        <v>37</v>
      </c>
      <c r="B44" s="113" t="s">
        <v>156</v>
      </c>
      <c r="C44" s="124">
        <v>1</v>
      </c>
      <c r="D44" s="121" t="s">
        <v>4</v>
      </c>
      <c r="E44" s="28">
        <v>0</v>
      </c>
      <c r="F44" s="32">
        <v>0</v>
      </c>
      <c r="G44" s="30">
        <f t="shared" si="0"/>
        <v>0</v>
      </c>
      <c r="H44" s="119">
        <f t="shared" si="1"/>
        <v>0</v>
      </c>
      <c r="I44" s="31">
        <f t="shared" si="2"/>
        <v>0</v>
      </c>
    </row>
    <row r="45" spans="1:9" ht="30">
      <c r="A45" s="117">
        <v>38</v>
      </c>
      <c r="B45" s="113" t="s">
        <v>157</v>
      </c>
      <c r="C45" s="124">
        <v>1</v>
      </c>
      <c r="D45" s="121" t="s">
        <v>4</v>
      </c>
      <c r="E45" s="28">
        <v>0</v>
      </c>
      <c r="F45" s="32">
        <v>0</v>
      </c>
      <c r="G45" s="30">
        <f t="shared" si="0"/>
        <v>0</v>
      </c>
      <c r="H45" s="119">
        <f t="shared" si="1"/>
        <v>0</v>
      </c>
      <c r="I45" s="31">
        <f t="shared" si="2"/>
        <v>0</v>
      </c>
    </row>
    <row r="46" spans="1:9" ht="15.75" customHeight="1">
      <c r="A46" s="117">
        <v>39</v>
      </c>
      <c r="B46" s="113" t="s">
        <v>158</v>
      </c>
      <c r="C46" s="124">
        <v>1</v>
      </c>
      <c r="D46" s="121" t="s">
        <v>4</v>
      </c>
      <c r="E46" s="28">
        <v>0</v>
      </c>
      <c r="F46" s="32">
        <v>0</v>
      </c>
      <c r="G46" s="30">
        <f t="shared" si="0"/>
        <v>0</v>
      </c>
      <c r="H46" s="119">
        <f t="shared" si="1"/>
        <v>0</v>
      </c>
      <c r="I46" s="31">
        <f t="shared" si="2"/>
        <v>0</v>
      </c>
    </row>
    <row r="47" spans="1:9" ht="15">
      <c r="A47" s="117">
        <v>40</v>
      </c>
      <c r="B47" s="118" t="s">
        <v>155</v>
      </c>
      <c r="C47" s="124">
        <v>4</v>
      </c>
      <c r="D47" s="121" t="s">
        <v>4</v>
      </c>
      <c r="E47" s="28">
        <v>0</v>
      </c>
      <c r="F47" s="32">
        <v>0</v>
      </c>
      <c r="G47" s="30">
        <f t="shared" si="0"/>
        <v>0</v>
      </c>
      <c r="H47" s="119">
        <f t="shared" si="1"/>
        <v>0</v>
      </c>
      <c r="I47" s="31">
        <f t="shared" si="2"/>
        <v>0</v>
      </c>
    </row>
    <row r="48" spans="1:9" ht="17.25" customHeight="1">
      <c r="A48" s="117">
        <v>41</v>
      </c>
      <c r="B48" s="118" t="s">
        <v>210</v>
      </c>
      <c r="C48" s="124">
        <v>18</v>
      </c>
      <c r="D48" s="121" t="s">
        <v>4</v>
      </c>
      <c r="E48" s="28">
        <v>0</v>
      </c>
      <c r="F48" s="32">
        <v>0</v>
      </c>
      <c r="G48" s="30">
        <f t="shared" si="0"/>
        <v>0</v>
      </c>
      <c r="H48" s="119">
        <f t="shared" si="1"/>
        <v>0</v>
      </c>
      <c r="I48" s="31">
        <f t="shared" si="2"/>
        <v>0</v>
      </c>
    </row>
    <row r="49" spans="1:9" ht="15.75" customHeight="1">
      <c r="A49" s="117">
        <v>42</v>
      </c>
      <c r="B49" s="118" t="s">
        <v>211</v>
      </c>
      <c r="C49" s="124">
        <v>18</v>
      </c>
      <c r="D49" s="121" t="s">
        <v>4</v>
      </c>
      <c r="E49" s="28">
        <v>0</v>
      </c>
      <c r="F49" s="32">
        <v>0</v>
      </c>
      <c r="G49" s="30">
        <f t="shared" si="0"/>
        <v>0</v>
      </c>
      <c r="H49" s="119">
        <f t="shared" si="1"/>
        <v>0</v>
      </c>
      <c r="I49" s="31">
        <f t="shared" si="2"/>
        <v>0</v>
      </c>
    </row>
    <row r="50" spans="1:9" ht="15">
      <c r="A50" s="117">
        <v>43</v>
      </c>
      <c r="B50" s="118" t="s">
        <v>212</v>
      </c>
      <c r="C50" s="124">
        <v>13</v>
      </c>
      <c r="D50" s="121" t="s">
        <v>4</v>
      </c>
      <c r="E50" s="28">
        <v>0</v>
      </c>
      <c r="F50" s="32">
        <v>0</v>
      </c>
      <c r="G50" s="30">
        <f t="shared" si="0"/>
        <v>0</v>
      </c>
      <c r="H50" s="119">
        <f t="shared" si="1"/>
        <v>0</v>
      </c>
      <c r="I50" s="31">
        <f t="shared" si="2"/>
        <v>0</v>
      </c>
    </row>
    <row r="51" spans="1:11" ht="15">
      <c r="A51" s="117">
        <v>44</v>
      </c>
      <c r="B51" s="210" t="s">
        <v>247</v>
      </c>
      <c r="C51" s="120">
        <v>1</v>
      </c>
      <c r="D51" s="123" t="s">
        <v>5</v>
      </c>
      <c r="E51" s="28"/>
      <c r="F51" s="129"/>
      <c r="G51" s="194">
        <f>SUM(G8:G50)*0.005</f>
        <v>0</v>
      </c>
      <c r="H51" s="119"/>
      <c r="I51" s="31">
        <f t="shared" si="2"/>
        <v>0</v>
      </c>
      <c r="K51" s="189" t="s">
        <v>245</v>
      </c>
    </row>
    <row r="52" spans="1:9" ht="15">
      <c r="A52" s="117"/>
      <c r="B52" s="120"/>
      <c r="C52" s="120"/>
      <c r="D52" s="123"/>
      <c r="E52" s="28"/>
      <c r="F52" s="32"/>
      <c r="G52" s="33">
        <f>SUM(G8:G51)</f>
        <v>0</v>
      </c>
      <c r="H52" s="34">
        <f>SUM(H8:H51)</f>
        <v>0</v>
      </c>
      <c r="I52" s="35">
        <f>H52+G52</f>
        <v>0</v>
      </c>
    </row>
    <row r="53" spans="1:9" ht="15">
      <c r="A53" s="117"/>
      <c r="B53" s="120"/>
      <c r="C53" s="120"/>
      <c r="D53" s="123"/>
      <c r="E53" s="28"/>
      <c r="F53" s="32"/>
      <c r="G53" s="33"/>
      <c r="H53" s="34"/>
      <c r="I53" s="35"/>
    </row>
    <row r="54" spans="1:9" ht="15">
      <c r="A54" s="61"/>
      <c r="B54" s="62" t="s">
        <v>41</v>
      </c>
      <c r="C54" s="63"/>
      <c r="D54" s="64"/>
      <c r="E54" s="65"/>
      <c r="F54" s="66"/>
      <c r="G54" s="67"/>
      <c r="H54" s="68"/>
      <c r="I54" s="69"/>
    </row>
    <row r="55" spans="1:9" ht="30">
      <c r="A55" s="117">
        <v>1</v>
      </c>
      <c r="B55" s="118" t="s">
        <v>135</v>
      </c>
      <c r="C55" s="124">
        <v>12</v>
      </c>
      <c r="D55" s="121" t="s">
        <v>4</v>
      </c>
      <c r="E55" s="28">
        <v>0</v>
      </c>
      <c r="F55" s="32">
        <v>0</v>
      </c>
      <c r="G55" s="30">
        <f>C55*E55</f>
        <v>0</v>
      </c>
      <c r="H55" s="119">
        <f>C55*F55</f>
        <v>0</v>
      </c>
      <c r="I55" s="31">
        <f aca="true" t="shared" si="3" ref="I55:I78">G55+H55</f>
        <v>0</v>
      </c>
    </row>
    <row r="56" spans="1:9" ht="30">
      <c r="A56" s="117">
        <v>2</v>
      </c>
      <c r="B56" s="118" t="s">
        <v>133</v>
      </c>
      <c r="C56" s="124">
        <v>16</v>
      </c>
      <c r="D56" s="121" t="s">
        <v>4</v>
      </c>
      <c r="E56" s="28">
        <v>0</v>
      </c>
      <c r="F56" s="32">
        <v>0</v>
      </c>
      <c r="G56" s="30">
        <f aca="true" t="shared" si="4" ref="G56:G76">C56*E56</f>
        <v>0</v>
      </c>
      <c r="H56" s="119">
        <f aca="true" t="shared" si="5" ref="H56:H76">C56*F56</f>
        <v>0</v>
      </c>
      <c r="I56" s="31">
        <f t="shared" si="3"/>
        <v>0</v>
      </c>
    </row>
    <row r="57" spans="1:9" ht="30">
      <c r="A57" s="117">
        <v>3</v>
      </c>
      <c r="B57" s="118" t="s">
        <v>134</v>
      </c>
      <c r="C57" s="124">
        <v>4</v>
      </c>
      <c r="D57" s="121" t="s">
        <v>4</v>
      </c>
      <c r="E57" s="28">
        <v>0</v>
      </c>
      <c r="F57" s="32">
        <v>0</v>
      </c>
      <c r="G57" s="30">
        <f t="shared" si="4"/>
        <v>0</v>
      </c>
      <c r="H57" s="119">
        <f t="shared" si="5"/>
        <v>0</v>
      </c>
      <c r="I57" s="31">
        <f t="shared" si="3"/>
        <v>0</v>
      </c>
    </row>
    <row r="58" spans="1:9" ht="15">
      <c r="A58" s="117">
        <v>4</v>
      </c>
      <c r="B58" s="118" t="s">
        <v>129</v>
      </c>
      <c r="C58" s="124">
        <v>4</v>
      </c>
      <c r="D58" s="121" t="s">
        <v>4</v>
      </c>
      <c r="E58" s="28">
        <v>0</v>
      </c>
      <c r="F58" s="32">
        <v>0</v>
      </c>
      <c r="G58" s="30">
        <f t="shared" si="4"/>
        <v>0</v>
      </c>
      <c r="H58" s="119">
        <f t="shared" si="5"/>
        <v>0</v>
      </c>
      <c r="I58" s="31">
        <f t="shared" si="3"/>
        <v>0</v>
      </c>
    </row>
    <row r="59" spans="1:9" ht="30">
      <c r="A59" s="117">
        <v>5</v>
      </c>
      <c r="B59" s="118" t="s">
        <v>130</v>
      </c>
      <c r="C59" s="124">
        <v>11</v>
      </c>
      <c r="D59" s="121" t="s">
        <v>4</v>
      </c>
      <c r="E59" s="28">
        <v>0</v>
      </c>
      <c r="F59" s="32">
        <v>0</v>
      </c>
      <c r="G59" s="30">
        <f t="shared" si="4"/>
        <v>0</v>
      </c>
      <c r="H59" s="119">
        <f t="shared" si="5"/>
        <v>0</v>
      </c>
      <c r="I59" s="31">
        <f t="shared" si="3"/>
        <v>0</v>
      </c>
    </row>
    <row r="60" spans="1:9" ht="30">
      <c r="A60" s="117">
        <v>6</v>
      </c>
      <c r="B60" s="118" t="s">
        <v>131</v>
      </c>
      <c r="C60" s="124">
        <v>23</v>
      </c>
      <c r="D60" s="121" t="s">
        <v>4</v>
      </c>
      <c r="E60" s="28">
        <v>0</v>
      </c>
      <c r="F60" s="32">
        <v>0</v>
      </c>
      <c r="G60" s="30">
        <f t="shared" si="4"/>
        <v>0</v>
      </c>
      <c r="H60" s="119">
        <f t="shared" si="5"/>
        <v>0</v>
      </c>
      <c r="I60" s="31">
        <f t="shared" si="3"/>
        <v>0</v>
      </c>
    </row>
    <row r="61" spans="1:9" ht="15">
      <c r="A61" s="117">
        <v>7</v>
      </c>
      <c r="B61" s="118" t="s">
        <v>220</v>
      </c>
      <c r="C61" s="124">
        <v>7</v>
      </c>
      <c r="D61" s="121" t="s">
        <v>4</v>
      </c>
      <c r="E61" s="28">
        <v>0</v>
      </c>
      <c r="F61" s="32">
        <v>0</v>
      </c>
      <c r="G61" s="30">
        <f t="shared" si="4"/>
        <v>0</v>
      </c>
      <c r="H61" s="119">
        <f t="shared" si="5"/>
        <v>0</v>
      </c>
      <c r="I61" s="31">
        <f t="shared" si="3"/>
        <v>0</v>
      </c>
    </row>
    <row r="62" spans="1:9" ht="15">
      <c r="A62" s="117">
        <v>8</v>
      </c>
      <c r="B62" s="113" t="s">
        <v>227</v>
      </c>
      <c r="C62" s="124">
        <v>384</v>
      </c>
      <c r="D62" s="121" t="s">
        <v>4</v>
      </c>
      <c r="E62" s="125">
        <v>0</v>
      </c>
      <c r="F62" s="129">
        <v>0</v>
      </c>
      <c r="G62" s="30">
        <f t="shared" si="4"/>
        <v>0</v>
      </c>
      <c r="H62" s="119">
        <f t="shared" si="5"/>
        <v>0</v>
      </c>
      <c r="I62" s="31">
        <f t="shared" si="3"/>
        <v>0</v>
      </c>
    </row>
    <row r="63" spans="1:9" ht="15">
      <c r="A63" s="117">
        <v>9</v>
      </c>
      <c r="B63" s="113" t="s">
        <v>226</v>
      </c>
      <c r="C63" s="124">
        <v>92</v>
      </c>
      <c r="D63" s="121" t="s">
        <v>4</v>
      </c>
      <c r="E63" s="125">
        <v>0</v>
      </c>
      <c r="F63" s="129">
        <v>0</v>
      </c>
      <c r="G63" s="30">
        <f t="shared" si="4"/>
        <v>0</v>
      </c>
      <c r="H63" s="119">
        <f t="shared" si="5"/>
        <v>0</v>
      </c>
      <c r="I63" s="31">
        <f t="shared" si="3"/>
        <v>0</v>
      </c>
    </row>
    <row r="64" spans="1:9" ht="15">
      <c r="A64" s="117">
        <v>10</v>
      </c>
      <c r="B64" s="118" t="s">
        <v>89</v>
      </c>
      <c r="C64" s="124">
        <v>12</v>
      </c>
      <c r="D64" s="121" t="s">
        <v>0</v>
      </c>
      <c r="E64" s="28">
        <v>0</v>
      </c>
      <c r="F64" s="32">
        <v>0</v>
      </c>
      <c r="G64" s="30">
        <f t="shared" si="4"/>
        <v>0</v>
      </c>
      <c r="H64" s="119">
        <f t="shared" si="5"/>
        <v>0</v>
      </c>
      <c r="I64" s="31">
        <f t="shared" si="3"/>
        <v>0</v>
      </c>
    </row>
    <row r="65" spans="1:9" ht="15">
      <c r="A65" s="117">
        <v>11</v>
      </c>
      <c r="B65" s="118" t="s">
        <v>66</v>
      </c>
      <c r="C65" s="124">
        <v>12</v>
      </c>
      <c r="D65" s="121" t="s">
        <v>0</v>
      </c>
      <c r="E65" s="28">
        <v>0</v>
      </c>
      <c r="F65" s="32">
        <v>0</v>
      </c>
      <c r="G65" s="30">
        <f t="shared" si="4"/>
        <v>0</v>
      </c>
      <c r="H65" s="119">
        <f t="shared" si="5"/>
        <v>0</v>
      </c>
      <c r="I65" s="31">
        <f t="shared" si="3"/>
        <v>0</v>
      </c>
    </row>
    <row r="66" spans="1:9" ht="15">
      <c r="A66" s="117">
        <v>12</v>
      </c>
      <c r="B66" s="120" t="s">
        <v>67</v>
      </c>
      <c r="C66" s="124">
        <v>96</v>
      </c>
      <c r="D66" s="121" t="s">
        <v>4</v>
      </c>
      <c r="E66" s="28">
        <v>0</v>
      </c>
      <c r="F66" s="32">
        <v>0</v>
      </c>
      <c r="G66" s="30">
        <f t="shared" si="4"/>
        <v>0</v>
      </c>
      <c r="H66" s="119">
        <f t="shared" si="5"/>
        <v>0</v>
      </c>
      <c r="I66" s="31">
        <f t="shared" si="3"/>
        <v>0</v>
      </c>
    </row>
    <row r="67" spans="1:9" ht="15">
      <c r="A67" s="117">
        <v>13</v>
      </c>
      <c r="B67" s="120" t="s">
        <v>68</v>
      </c>
      <c r="C67" s="124">
        <v>16</v>
      </c>
      <c r="D67" s="121" t="s">
        <v>4</v>
      </c>
      <c r="E67" s="28">
        <v>0</v>
      </c>
      <c r="F67" s="32">
        <v>0</v>
      </c>
      <c r="G67" s="30">
        <f t="shared" si="4"/>
        <v>0</v>
      </c>
      <c r="H67" s="119">
        <f t="shared" si="5"/>
        <v>0</v>
      </c>
      <c r="I67" s="31">
        <f t="shared" si="3"/>
        <v>0</v>
      </c>
    </row>
    <row r="68" spans="1:9" ht="15">
      <c r="A68" s="117">
        <v>14</v>
      </c>
      <c r="B68" s="120" t="s">
        <v>69</v>
      </c>
      <c r="C68" s="124">
        <v>32</v>
      </c>
      <c r="D68" s="121" t="s">
        <v>4</v>
      </c>
      <c r="E68" s="28">
        <v>0</v>
      </c>
      <c r="F68" s="32">
        <v>0</v>
      </c>
      <c r="G68" s="30">
        <f t="shared" si="4"/>
        <v>0</v>
      </c>
      <c r="H68" s="119">
        <f t="shared" si="5"/>
        <v>0</v>
      </c>
      <c r="I68" s="31">
        <f t="shared" si="3"/>
        <v>0</v>
      </c>
    </row>
    <row r="69" spans="1:9" ht="15">
      <c r="A69" s="117">
        <v>15</v>
      </c>
      <c r="B69" s="120" t="s">
        <v>70</v>
      </c>
      <c r="C69" s="124">
        <v>32</v>
      </c>
      <c r="D69" s="121" t="s">
        <v>4</v>
      </c>
      <c r="E69" s="28">
        <v>0</v>
      </c>
      <c r="F69" s="32">
        <v>0</v>
      </c>
      <c r="G69" s="30">
        <f t="shared" si="4"/>
        <v>0</v>
      </c>
      <c r="H69" s="119">
        <f t="shared" si="5"/>
        <v>0</v>
      </c>
      <c r="I69" s="31">
        <f t="shared" si="3"/>
        <v>0</v>
      </c>
    </row>
    <row r="70" spans="1:9" ht="15">
      <c r="A70" s="117">
        <v>16</v>
      </c>
      <c r="B70" s="120" t="s">
        <v>72</v>
      </c>
      <c r="C70" s="124">
        <v>48</v>
      </c>
      <c r="D70" s="121" t="s">
        <v>4</v>
      </c>
      <c r="E70" s="28">
        <v>0</v>
      </c>
      <c r="F70" s="32">
        <v>0</v>
      </c>
      <c r="G70" s="30">
        <f t="shared" si="4"/>
        <v>0</v>
      </c>
      <c r="H70" s="119">
        <f t="shared" si="5"/>
        <v>0</v>
      </c>
      <c r="I70" s="31">
        <f t="shared" si="3"/>
        <v>0</v>
      </c>
    </row>
    <row r="71" spans="1:9" ht="15">
      <c r="A71" s="117">
        <v>17</v>
      </c>
      <c r="B71" s="120" t="s">
        <v>74</v>
      </c>
      <c r="C71" s="124">
        <v>32</v>
      </c>
      <c r="D71" s="121" t="s">
        <v>4</v>
      </c>
      <c r="E71" s="28">
        <v>0</v>
      </c>
      <c r="F71" s="32">
        <v>0</v>
      </c>
      <c r="G71" s="30">
        <f t="shared" si="4"/>
        <v>0</v>
      </c>
      <c r="H71" s="119">
        <f t="shared" si="5"/>
        <v>0</v>
      </c>
      <c r="I71" s="31">
        <f t="shared" si="3"/>
        <v>0</v>
      </c>
    </row>
    <row r="72" spans="1:9" ht="15">
      <c r="A72" s="117">
        <v>18</v>
      </c>
      <c r="B72" s="120" t="s">
        <v>75</v>
      </c>
      <c r="C72" s="124">
        <v>16</v>
      </c>
      <c r="D72" s="121" t="s">
        <v>4</v>
      </c>
      <c r="E72" s="28">
        <v>0</v>
      </c>
      <c r="F72" s="32">
        <v>0</v>
      </c>
      <c r="G72" s="30">
        <f t="shared" si="4"/>
        <v>0</v>
      </c>
      <c r="H72" s="119">
        <f t="shared" si="5"/>
        <v>0</v>
      </c>
      <c r="I72" s="31">
        <f t="shared" si="3"/>
        <v>0</v>
      </c>
    </row>
    <row r="73" spans="1:9" ht="15">
      <c r="A73" s="117">
        <v>19</v>
      </c>
      <c r="B73" s="120" t="s">
        <v>132</v>
      </c>
      <c r="C73" s="124">
        <v>16</v>
      </c>
      <c r="D73" s="121" t="s">
        <v>4</v>
      </c>
      <c r="E73" s="28">
        <v>0</v>
      </c>
      <c r="F73" s="32">
        <v>0</v>
      </c>
      <c r="G73" s="30">
        <f t="shared" si="4"/>
        <v>0</v>
      </c>
      <c r="H73" s="119">
        <f t="shared" si="5"/>
        <v>0</v>
      </c>
      <c r="I73" s="31">
        <f t="shared" si="3"/>
        <v>0</v>
      </c>
    </row>
    <row r="74" spans="1:9" ht="15">
      <c r="A74" s="117">
        <v>20</v>
      </c>
      <c r="B74" s="118" t="s">
        <v>136</v>
      </c>
      <c r="C74" s="124">
        <v>81</v>
      </c>
      <c r="D74" s="121" t="s">
        <v>4</v>
      </c>
      <c r="E74" s="28">
        <v>0</v>
      </c>
      <c r="F74" s="32">
        <v>0</v>
      </c>
      <c r="G74" s="30">
        <f t="shared" si="4"/>
        <v>0</v>
      </c>
      <c r="H74" s="119">
        <f t="shared" si="5"/>
        <v>0</v>
      </c>
      <c r="I74" s="31">
        <f t="shared" si="3"/>
        <v>0</v>
      </c>
    </row>
    <row r="75" spans="1:9" ht="15">
      <c r="A75" s="117">
        <v>21</v>
      </c>
      <c r="B75" s="118" t="s">
        <v>102</v>
      </c>
      <c r="C75" s="124">
        <v>49</v>
      </c>
      <c r="D75" s="121" t="s">
        <v>4</v>
      </c>
      <c r="E75" s="28">
        <v>0</v>
      </c>
      <c r="F75" s="32">
        <v>0</v>
      </c>
      <c r="G75" s="30">
        <f t="shared" si="4"/>
        <v>0</v>
      </c>
      <c r="H75" s="119">
        <f t="shared" si="5"/>
        <v>0</v>
      </c>
      <c r="I75" s="31">
        <f t="shared" si="3"/>
        <v>0</v>
      </c>
    </row>
    <row r="76" spans="1:9" ht="15">
      <c r="A76" s="117">
        <v>22</v>
      </c>
      <c r="B76" s="118" t="s">
        <v>104</v>
      </c>
      <c r="C76" s="124">
        <v>27</v>
      </c>
      <c r="D76" s="121" t="s">
        <v>4</v>
      </c>
      <c r="E76" s="28">
        <v>0</v>
      </c>
      <c r="F76" s="32">
        <v>0</v>
      </c>
      <c r="G76" s="30">
        <f t="shared" si="4"/>
        <v>0</v>
      </c>
      <c r="H76" s="119">
        <f t="shared" si="5"/>
        <v>0</v>
      </c>
      <c r="I76" s="31">
        <f t="shared" si="3"/>
        <v>0</v>
      </c>
    </row>
    <row r="77" spans="1:11" ht="15">
      <c r="A77" s="117">
        <v>23</v>
      </c>
      <c r="B77" s="210" t="s">
        <v>239</v>
      </c>
      <c r="C77" s="120">
        <v>1</v>
      </c>
      <c r="D77" s="123" t="s">
        <v>5</v>
      </c>
      <c r="E77" s="125"/>
      <c r="F77" s="129"/>
      <c r="G77" s="194">
        <f>SUM(G55:G76)*0.04</f>
        <v>0</v>
      </c>
      <c r="H77" s="119"/>
      <c r="I77" s="31">
        <f t="shared" si="3"/>
        <v>0</v>
      </c>
      <c r="K77" s="189" t="s">
        <v>245</v>
      </c>
    </row>
    <row r="78" spans="1:9" ht="15">
      <c r="A78" s="117"/>
      <c r="B78" s="120"/>
      <c r="C78" s="120"/>
      <c r="D78" s="123"/>
      <c r="E78" s="28"/>
      <c r="F78" s="32"/>
      <c r="G78" s="33">
        <f>SUM(G55:G77)</f>
        <v>0</v>
      </c>
      <c r="H78" s="34">
        <f>SUM(H55:H77)</f>
        <v>0</v>
      </c>
      <c r="I78" s="35">
        <f t="shared" si="3"/>
        <v>0</v>
      </c>
    </row>
    <row r="79" spans="1:9" ht="15">
      <c r="A79" s="117"/>
      <c r="B79" s="120"/>
      <c r="C79" s="120"/>
      <c r="D79" s="123"/>
      <c r="E79" s="28"/>
      <c r="F79" s="32"/>
      <c r="G79" s="33"/>
      <c r="H79" s="34"/>
      <c r="I79" s="35"/>
    </row>
    <row r="80" spans="1:9" ht="15">
      <c r="A80" s="70"/>
      <c r="B80" s="71" t="s">
        <v>19</v>
      </c>
      <c r="C80" s="72"/>
      <c r="D80" s="73"/>
      <c r="E80" s="74"/>
      <c r="F80" s="75"/>
      <c r="G80" s="76"/>
      <c r="H80" s="77"/>
      <c r="I80" s="78"/>
    </row>
    <row r="81" spans="1:9" ht="30" customHeight="1">
      <c r="A81" s="117">
        <v>1</v>
      </c>
      <c r="B81" s="118" t="s">
        <v>137</v>
      </c>
      <c r="C81" s="195">
        <v>3800</v>
      </c>
      <c r="D81" s="121" t="s">
        <v>0</v>
      </c>
      <c r="E81" s="28">
        <v>0</v>
      </c>
      <c r="F81" s="129">
        <v>0</v>
      </c>
      <c r="G81" s="30">
        <f>C81*E81</f>
        <v>0</v>
      </c>
      <c r="H81" s="119">
        <f>C81*F81</f>
        <v>0</v>
      </c>
      <c r="I81" s="31">
        <f aca="true" t="shared" si="6" ref="I81:I91">G81+H81</f>
        <v>0</v>
      </c>
    </row>
    <row r="82" spans="1:9" ht="30">
      <c r="A82" s="117">
        <v>2</v>
      </c>
      <c r="B82" s="118" t="s">
        <v>138</v>
      </c>
      <c r="C82" s="195">
        <v>6500</v>
      </c>
      <c r="D82" s="121" t="s">
        <v>0</v>
      </c>
      <c r="E82" s="28">
        <v>0</v>
      </c>
      <c r="F82" s="129">
        <v>0</v>
      </c>
      <c r="G82" s="30">
        <f aca="true" t="shared" si="7" ref="G82:G90">C82*E82</f>
        <v>0</v>
      </c>
      <c r="H82" s="119">
        <f aca="true" t="shared" si="8" ref="H82:H90">C82*F82</f>
        <v>0</v>
      </c>
      <c r="I82" s="31">
        <f t="shared" si="6"/>
        <v>0</v>
      </c>
    </row>
    <row r="83" spans="1:9" ht="15">
      <c r="A83" s="117">
        <v>3</v>
      </c>
      <c r="B83" s="118" t="s">
        <v>109</v>
      </c>
      <c r="C83" s="195">
        <v>1800</v>
      </c>
      <c r="D83" s="121" t="s">
        <v>0</v>
      </c>
      <c r="E83" s="28">
        <v>0</v>
      </c>
      <c r="F83" s="32">
        <v>0</v>
      </c>
      <c r="G83" s="30">
        <f t="shared" si="7"/>
        <v>0</v>
      </c>
      <c r="H83" s="119">
        <f t="shared" si="8"/>
        <v>0</v>
      </c>
      <c r="I83" s="31">
        <f t="shared" si="6"/>
        <v>0</v>
      </c>
    </row>
    <row r="84" spans="1:9" s="155" customFormat="1" ht="15">
      <c r="A84" s="209">
        <v>4</v>
      </c>
      <c r="B84" s="168" t="s">
        <v>250</v>
      </c>
      <c r="C84" s="212">
        <v>800</v>
      </c>
      <c r="D84" s="121" t="s">
        <v>0</v>
      </c>
      <c r="E84" s="28">
        <v>0</v>
      </c>
      <c r="F84" s="32">
        <v>0</v>
      </c>
      <c r="G84" s="30">
        <f>C84*E84</f>
        <v>0</v>
      </c>
      <c r="H84" s="119">
        <f>C84*F84</f>
        <v>0</v>
      </c>
      <c r="I84" s="31">
        <f>G84+H84</f>
        <v>0</v>
      </c>
    </row>
    <row r="85" spans="1:9" ht="15">
      <c r="A85" s="117">
        <v>5</v>
      </c>
      <c r="B85" s="118" t="s">
        <v>110</v>
      </c>
      <c r="C85" s="195">
        <v>350</v>
      </c>
      <c r="D85" s="121" t="s">
        <v>0</v>
      </c>
      <c r="E85" s="28">
        <v>0</v>
      </c>
      <c r="F85" s="32">
        <v>0</v>
      </c>
      <c r="G85" s="30">
        <f t="shared" si="7"/>
        <v>0</v>
      </c>
      <c r="H85" s="119">
        <f t="shared" si="8"/>
        <v>0</v>
      </c>
      <c r="I85" s="31">
        <f t="shared" si="6"/>
        <v>0</v>
      </c>
    </row>
    <row r="86" spans="1:9" ht="15">
      <c r="A86" s="117">
        <v>6</v>
      </c>
      <c r="B86" s="118" t="s">
        <v>139</v>
      </c>
      <c r="C86" s="195">
        <v>700</v>
      </c>
      <c r="D86" s="121" t="s">
        <v>0</v>
      </c>
      <c r="E86" s="28">
        <v>0</v>
      </c>
      <c r="F86" s="32">
        <v>0</v>
      </c>
      <c r="G86" s="30">
        <f t="shared" si="7"/>
        <v>0</v>
      </c>
      <c r="H86" s="119">
        <f t="shared" si="8"/>
        <v>0</v>
      </c>
      <c r="I86" s="31">
        <f t="shared" si="6"/>
        <v>0</v>
      </c>
    </row>
    <row r="87" spans="1:9" ht="15">
      <c r="A87" s="117">
        <v>7</v>
      </c>
      <c r="B87" s="118" t="s">
        <v>140</v>
      </c>
      <c r="C87" s="195">
        <v>1300</v>
      </c>
      <c r="D87" s="121" t="s">
        <v>0</v>
      </c>
      <c r="E87" s="28">
        <v>0</v>
      </c>
      <c r="F87" s="32">
        <v>0</v>
      </c>
      <c r="G87" s="30">
        <f t="shared" si="7"/>
        <v>0</v>
      </c>
      <c r="H87" s="119">
        <f t="shared" si="8"/>
        <v>0</v>
      </c>
      <c r="I87" s="31">
        <f t="shared" si="6"/>
        <v>0</v>
      </c>
    </row>
    <row r="88" spans="1:9" ht="15">
      <c r="A88" s="117">
        <v>8</v>
      </c>
      <c r="B88" s="118" t="s">
        <v>111</v>
      </c>
      <c r="C88" s="195">
        <v>700</v>
      </c>
      <c r="D88" s="121" t="s">
        <v>0</v>
      </c>
      <c r="E88" s="28">
        <v>0</v>
      </c>
      <c r="F88" s="32">
        <v>0</v>
      </c>
      <c r="G88" s="30">
        <f t="shared" si="7"/>
        <v>0</v>
      </c>
      <c r="H88" s="119">
        <f t="shared" si="8"/>
        <v>0</v>
      </c>
      <c r="I88" s="31">
        <f t="shared" si="6"/>
        <v>0</v>
      </c>
    </row>
    <row r="89" spans="1:9" ht="15">
      <c r="A89" s="117">
        <v>9</v>
      </c>
      <c r="B89" s="118" t="s">
        <v>112</v>
      </c>
      <c r="C89" s="195">
        <v>150</v>
      </c>
      <c r="D89" s="121" t="s">
        <v>0</v>
      </c>
      <c r="E89" s="28">
        <v>0</v>
      </c>
      <c r="F89" s="32">
        <v>0</v>
      </c>
      <c r="G89" s="30">
        <f t="shared" si="7"/>
        <v>0</v>
      </c>
      <c r="H89" s="119">
        <f t="shared" si="8"/>
        <v>0</v>
      </c>
      <c r="I89" s="31">
        <f t="shared" si="6"/>
        <v>0</v>
      </c>
    </row>
    <row r="90" spans="1:9" ht="15">
      <c r="A90" s="117">
        <v>10</v>
      </c>
      <c r="B90" s="118" t="s">
        <v>113</v>
      </c>
      <c r="C90" s="195">
        <v>1950</v>
      </c>
      <c r="D90" s="121" t="s">
        <v>0</v>
      </c>
      <c r="E90" s="28">
        <v>0</v>
      </c>
      <c r="F90" s="32">
        <v>0</v>
      </c>
      <c r="G90" s="30">
        <f t="shared" si="7"/>
        <v>0</v>
      </c>
      <c r="H90" s="119">
        <f t="shared" si="8"/>
        <v>0</v>
      </c>
      <c r="I90" s="31">
        <f t="shared" si="6"/>
        <v>0</v>
      </c>
    </row>
    <row r="91" spans="1:9" ht="15">
      <c r="A91" s="117"/>
      <c r="B91" s="120"/>
      <c r="C91" s="120"/>
      <c r="D91" s="123"/>
      <c r="E91" s="28"/>
      <c r="F91" s="32"/>
      <c r="G91" s="33">
        <f>SUM(G81:G90)</f>
        <v>0</v>
      </c>
      <c r="H91" s="34">
        <f>SUM(H81:H90)</f>
        <v>0</v>
      </c>
      <c r="I91" s="35">
        <f t="shared" si="6"/>
        <v>0</v>
      </c>
    </row>
    <row r="92" spans="1:9" ht="15">
      <c r="A92" s="117"/>
      <c r="B92" s="120"/>
      <c r="C92" s="120"/>
      <c r="D92" s="123"/>
      <c r="E92" s="28"/>
      <c r="F92" s="32"/>
      <c r="G92" s="33"/>
      <c r="H92" s="34"/>
      <c r="I92" s="35"/>
    </row>
    <row r="93" spans="1:9" ht="15">
      <c r="A93" s="36"/>
      <c r="B93" s="37" t="s">
        <v>42</v>
      </c>
      <c r="C93" s="38"/>
      <c r="D93" s="39"/>
      <c r="E93" s="40"/>
      <c r="F93" s="41"/>
      <c r="G93" s="42"/>
      <c r="H93" s="43"/>
      <c r="I93" s="44"/>
    </row>
    <row r="94" spans="1:9" ht="30">
      <c r="A94" s="117">
        <v>1</v>
      </c>
      <c r="B94" s="113" t="s">
        <v>159</v>
      </c>
      <c r="C94" s="212">
        <v>1.2</v>
      </c>
      <c r="D94" s="121" t="s">
        <v>160</v>
      </c>
      <c r="E94" s="115">
        <v>0</v>
      </c>
      <c r="F94" s="122">
        <v>0</v>
      </c>
      <c r="G94" s="30">
        <f>C94*E94</f>
        <v>0</v>
      </c>
      <c r="H94" s="119">
        <f>C94*F94</f>
        <v>0</v>
      </c>
      <c r="I94" s="31">
        <f>G94+H94</f>
        <v>0</v>
      </c>
    </row>
    <row r="95" spans="1:9" ht="30">
      <c r="A95" s="117">
        <v>2</v>
      </c>
      <c r="B95" s="113" t="s">
        <v>161</v>
      </c>
      <c r="C95" s="212">
        <v>600</v>
      </c>
      <c r="D95" s="121" t="s">
        <v>162</v>
      </c>
      <c r="E95" s="115">
        <v>0</v>
      </c>
      <c r="F95" s="122">
        <v>0</v>
      </c>
      <c r="G95" s="30">
        <f aca="true" t="shared" si="9" ref="G95:G123">C95*E95</f>
        <v>0</v>
      </c>
      <c r="H95" s="119">
        <f aca="true" t="shared" si="10" ref="H95:H115">C95*F95</f>
        <v>0</v>
      </c>
      <c r="I95" s="31">
        <f aca="true" t="shared" si="11" ref="I95:I115">G95+H95</f>
        <v>0</v>
      </c>
    </row>
    <row r="96" spans="1:9" ht="45">
      <c r="A96" s="117">
        <v>3</v>
      </c>
      <c r="B96" s="113" t="s">
        <v>163</v>
      </c>
      <c r="C96" s="212">
        <v>55</v>
      </c>
      <c r="D96" s="121" t="s">
        <v>162</v>
      </c>
      <c r="E96" s="115">
        <v>0</v>
      </c>
      <c r="F96" s="122">
        <v>0</v>
      </c>
      <c r="G96" s="30">
        <f t="shared" si="9"/>
        <v>0</v>
      </c>
      <c r="H96" s="119">
        <f t="shared" si="10"/>
        <v>0</v>
      </c>
      <c r="I96" s="31">
        <f t="shared" si="11"/>
        <v>0</v>
      </c>
    </row>
    <row r="97" spans="1:9" ht="30">
      <c r="A97" s="117">
        <v>4</v>
      </c>
      <c r="B97" s="113" t="s">
        <v>164</v>
      </c>
      <c r="C97" s="212">
        <v>30</v>
      </c>
      <c r="D97" s="121" t="s">
        <v>0</v>
      </c>
      <c r="E97" s="115">
        <v>0</v>
      </c>
      <c r="F97" s="122">
        <v>0</v>
      </c>
      <c r="G97" s="30">
        <f t="shared" si="9"/>
        <v>0</v>
      </c>
      <c r="H97" s="119">
        <f t="shared" si="10"/>
        <v>0</v>
      </c>
      <c r="I97" s="31">
        <f t="shared" si="11"/>
        <v>0</v>
      </c>
    </row>
    <row r="98" spans="1:9" ht="30">
      <c r="A98" s="117">
        <v>5</v>
      </c>
      <c r="B98" s="113" t="s">
        <v>165</v>
      </c>
      <c r="C98" s="212">
        <v>1200</v>
      </c>
      <c r="D98" s="121" t="s">
        <v>0</v>
      </c>
      <c r="E98" s="115">
        <v>0</v>
      </c>
      <c r="F98" s="122">
        <v>0</v>
      </c>
      <c r="G98" s="30">
        <f t="shared" si="9"/>
        <v>0</v>
      </c>
      <c r="H98" s="119">
        <f t="shared" si="10"/>
        <v>0</v>
      </c>
      <c r="I98" s="31">
        <f t="shared" si="11"/>
        <v>0</v>
      </c>
    </row>
    <row r="99" spans="1:9" ht="30" customHeight="1">
      <c r="A99" s="117">
        <v>6</v>
      </c>
      <c r="B99" s="113" t="s">
        <v>166</v>
      </c>
      <c r="C99" s="212">
        <v>1200</v>
      </c>
      <c r="D99" s="121" t="s">
        <v>0</v>
      </c>
      <c r="E99" s="115">
        <v>0</v>
      </c>
      <c r="F99" s="122">
        <v>0</v>
      </c>
      <c r="G99" s="30">
        <f t="shared" si="9"/>
        <v>0</v>
      </c>
      <c r="H99" s="119">
        <f t="shared" si="10"/>
        <v>0</v>
      </c>
      <c r="I99" s="31">
        <f t="shared" si="11"/>
        <v>0</v>
      </c>
    </row>
    <row r="100" spans="1:9" ht="30" customHeight="1">
      <c r="A100" s="117">
        <v>7</v>
      </c>
      <c r="B100" s="113" t="s">
        <v>167</v>
      </c>
      <c r="C100" s="212">
        <v>1200</v>
      </c>
      <c r="D100" s="121" t="s">
        <v>0</v>
      </c>
      <c r="E100" s="115">
        <v>0</v>
      </c>
      <c r="F100" s="122">
        <v>0</v>
      </c>
      <c r="G100" s="30">
        <f t="shared" si="9"/>
        <v>0</v>
      </c>
      <c r="H100" s="119">
        <f t="shared" si="10"/>
        <v>0</v>
      </c>
      <c r="I100" s="31">
        <f t="shared" si="11"/>
        <v>0</v>
      </c>
    </row>
    <row r="101" spans="1:9" ht="45">
      <c r="A101" s="117">
        <v>8</v>
      </c>
      <c r="B101" s="113" t="s">
        <v>168</v>
      </c>
      <c r="C101" s="212">
        <v>1200</v>
      </c>
      <c r="D101" s="121" t="s">
        <v>0</v>
      </c>
      <c r="E101" s="115">
        <v>0</v>
      </c>
      <c r="F101" s="122">
        <v>0</v>
      </c>
      <c r="G101" s="30">
        <f t="shared" si="9"/>
        <v>0</v>
      </c>
      <c r="H101" s="119">
        <f t="shared" si="10"/>
        <v>0</v>
      </c>
      <c r="I101" s="31">
        <f t="shared" si="11"/>
        <v>0</v>
      </c>
    </row>
    <row r="102" spans="1:9" ht="45">
      <c r="A102" s="117">
        <v>9</v>
      </c>
      <c r="B102" s="113" t="s">
        <v>169</v>
      </c>
      <c r="C102" s="212">
        <v>55</v>
      </c>
      <c r="D102" s="121" t="s">
        <v>162</v>
      </c>
      <c r="E102" s="115">
        <v>0</v>
      </c>
      <c r="F102" s="122">
        <v>0</v>
      </c>
      <c r="G102" s="30">
        <f t="shared" si="9"/>
        <v>0</v>
      </c>
      <c r="H102" s="119">
        <f t="shared" si="10"/>
        <v>0</v>
      </c>
      <c r="I102" s="31">
        <f t="shared" si="11"/>
        <v>0</v>
      </c>
    </row>
    <row r="103" spans="1:9" ht="30">
      <c r="A103" s="117">
        <v>10</v>
      </c>
      <c r="B103" s="113" t="s">
        <v>170</v>
      </c>
      <c r="C103" s="212">
        <v>55</v>
      </c>
      <c r="D103" s="121" t="s">
        <v>162</v>
      </c>
      <c r="E103" s="115">
        <v>0</v>
      </c>
      <c r="F103" s="122">
        <v>0</v>
      </c>
      <c r="G103" s="30">
        <f t="shared" si="9"/>
        <v>0</v>
      </c>
      <c r="H103" s="119">
        <f t="shared" si="10"/>
        <v>0</v>
      </c>
      <c r="I103" s="31">
        <f t="shared" si="11"/>
        <v>0</v>
      </c>
    </row>
    <row r="104" spans="1:9" ht="30">
      <c r="A104" s="117">
        <v>11</v>
      </c>
      <c r="B104" s="113" t="s">
        <v>207</v>
      </c>
      <c r="C104" s="212">
        <v>30</v>
      </c>
      <c r="D104" s="121" t="s">
        <v>0</v>
      </c>
      <c r="E104" s="115">
        <v>0</v>
      </c>
      <c r="F104" s="122">
        <v>0</v>
      </c>
      <c r="G104" s="30">
        <f t="shared" si="9"/>
        <v>0</v>
      </c>
      <c r="H104" s="119">
        <f t="shared" si="10"/>
        <v>0</v>
      </c>
      <c r="I104" s="31">
        <f t="shared" si="11"/>
        <v>0</v>
      </c>
    </row>
    <row r="105" spans="1:9" ht="30">
      <c r="A105" s="117">
        <v>12</v>
      </c>
      <c r="B105" s="113" t="s">
        <v>172</v>
      </c>
      <c r="C105" s="212">
        <v>600</v>
      </c>
      <c r="D105" s="121" t="s">
        <v>162</v>
      </c>
      <c r="E105" s="115">
        <v>0</v>
      </c>
      <c r="F105" s="122">
        <v>0</v>
      </c>
      <c r="G105" s="30">
        <f t="shared" si="9"/>
        <v>0</v>
      </c>
      <c r="H105" s="119">
        <f t="shared" si="10"/>
        <v>0</v>
      </c>
      <c r="I105" s="31">
        <f t="shared" si="11"/>
        <v>0</v>
      </c>
    </row>
    <row r="106" spans="1:9" ht="15">
      <c r="A106" s="117">
        <v>13</v>
      </c>
      <c r="B106" s="113" t="s">
        <v>189</v>
      </c>
      <c r="C106" s="212">
        <v>3000</v>
      </c>
      <c r="D106" s="121" t="s">
        <v>0</v>
      </c>
      <c r="E106" s="115">
        <v>0</v>
      </c>
      <c r="F106" s="122">
        <v>0</v>
      </c>
      <c r="G106" s="30">
        <f t="shared" si="9"/>
        <v>0</v>
      </c>
      <c r="H106" s="119">
        <f t="shared" si="10"/>
        <v>0</v>
      </c>
      <c r="I106" s="31">
        <f t="shared" si="11"/>
        <v>0</v>
      </c>
    </row>
    <row r="107" spans="1:9" ht="30">
      <c r="A107" s="117">
        <v>14</v>
      </c>
      <c r="B107" s="113" t="s">
        <v>209</v>
      </c>
      <c r="C107" s="212">
        <v>22</v>
      </c>
      <c r="D107" s="121" t="s">
        <v>4</v>
      </c>
      <c r="E107" s="127">
        <v>0</v>
      </c>
      <c r="F107" s="122">
        <v>0</v>
      </c>
      <c r="G107" s="30">
        <f t="shared" si="9"/>
        <v>0</v>
      </c>
      <c r="H107" s="119">
        <f t="shared" si="10"/>
        <v>0</v>
      </c>
      <c r="I107" s="31">
        <f t="shared" si="11"/>
        <v>0</v>
      </c>
    </row>
    <row r="108" spans="1:9" ht="15">
      <c r="A108" s="117">
        <v>15</v>
      </c>
      <c r="B108" s="113" t="s">
        <v>190</v>
      </c>
      <c r="C108" s="212">
        <v>700</v>
      </c>
      <c r="D108" s="121" t="s">
        <v>0</v>
      </c>
      <c r="E108" s="115">
        <v>0</v>
      </c>
      <c r="F108" s="122">
        <v>0</v>
      </c>
      <c r="G108" s="30">
        <f t="shared" si="9"/>
        <v>0</v>
      </c>
      <c r="H108" s="119">
        <f t="shared" si="10"/>
        <v>0</v>
      </c>
      <c r="I108" s="31">
        <f t="shared" si="11"/>
        <v>0</v>
      </c>
    </row>
    <row r="109" spans="1:9" ht="15">
      <c r="A109" s="117">
        <v>16</v>
      </c>
      <c r="B109" s="113" t="s">
        <v>191</v>
      </c>
      <c r="C109" s="212">
        <v>650</v>
      </c>
      <c r="D109" s="121" t="s">
        <v>0</v>
      </c>
      <c r="E109" s="115">
        <v>0</v>
      </c>
      <c r="F109" s="122">
        <v>0</v>
      </c>
      <c r="G109" s="30">
        <f t="shared" si="9"/>
        <v>0</v>
      </c>
      <c r="H109" s="119">
        <f t="shared" si="10"/>
        <v>0</v>
      </c>
      <c r="I109" s="31">
        <f t="shared" si="11"/>
        <v>0</v>
      </c>
    </row>
    <row r="110" spans="1:9" ht="15">
      <c r="A110" s="117">
        <v>17</v>
      </c>
      <c r="B110" s="113" t="s">
        <v>192</v>
      </c>
      <c r="C110" s="212">
        <v>650</v>
      </c>
      <c r="D110" s="121" t="s">
        <v>0</v>
      </c>
      <c r="E110" s="115">
        <v>0</v>
      </c>
      <c r="F110" s="122">
        <v>0</v>
      </c>
      <c r="G110" s="30">
        <f t="shared" si="9"/>
        <v>0</v>
      </c>
      <c r="H110" s="119">
        <f t="shared" si="10"/>
        <v>0</v>
      </c>
      <c r="I110" s="31">
        <f t="shared" si="11"/>
        <v>0</v>
      </c>
    </row>
    <row r="111" spans="1:9" ht="15">
      <c r="A111" s="117">
        <v>18</v>
      </c>
      <c r="B111" s="113" t="s">
        <v>197</v>
      </c>
      <c r="C111" s="212">
        <v>2600</v>
      </c>
      <c r="D111" s="121" t="s">
        <v>4</v>
      </c>
      <c r="E111" s="115">
        <v>0</v>
      </c>
      <c r="F111" s="122">
        <v>0</v>
      </c>
      <c r="G111" s="30">
        <f t="shared" si="9"/>
        <v>0</v>
      </c>
      <c r="H111" s="119">
        <f t="shared" si="10"/>
        <v>0</v>
      </c>
      <c r="I111" s="31">
        <f t="shared" si="11"/>
        <v>0</v>
      </c>
    </row>
    <row r="112" spans="1:9" ht="15">
      <c r="A112" s="117">
        <v>19</v>
      </c>
      <c r="B112" s="113" t="s">
        <v>193</v>
      </c>
      <c r="C112" s="212">
        <v>650</v>
      </c>
      <c r="D112" s="121" t="s">
        <v>0</v>
      </c>
      <c r="E112" s="115">
        <v>0</v>
      </c>
      <c r="F112" s="122">
        <v>0</v>
      </c>
      <c r="G112" s="30">
        <f t="shared" si="9"/>
        <v>0</v>
      </c>
      <c r="H112" s="119">
        <f t="shared" si="10"/>
        <v>0</v>
      </c>
      <c r="I112" s="31">
        <f t="shared" si="11"/>
        <v>0</v>
      </c>
    </row>
    <row r="113" spans="1:9" ht="15">
      <c r="A113" s="117">
        <v>20</v>
      </c>
      <c r="B113" s="113" t="s">
        <v>194</v>
      </c>
      <c r="C113" s="212">
        <v>1300</v>
      </c>
      <c r="D113" s="121" t="s">
        <v>4</v>
      </c>
      <c r="E113" s="115">
        <v>0</v>
      </c>
      <c r="F113" s="122">
        <v>0</v>
      </c>
      <c r="G113" s="30">
        <f t="shared" si="9"/>
        <v>0</v>
      </c>
      <c r="H113" s="119">
        <f t="shared" si="10"/>
        <v>0</v>
      </c>
      <c r="I113" s="31">
        <f t="shared" si="11"/>
        <v>0</v>
      </c>
    </row>
    <row r="114" spans="1:9" ht="15">
      <c r="A114" s="117">
        <v>21</v>
      </c>
      <c r="B114" s="113" t="s">
        <v>195</v>
      </c>
      <c r="C114" s="212">
        <v>700</v>
      </c>
      <c r="D114" s="121" t="s">
        <v>4</v>
      </c>
      <c r="E114" s="115">
        <v>0</v>
      </c>
      <c r="F114" s="122">
        <v>0</v>
      </c>
      <c r="G114" s="30">
        <f t="shared" si="9"/>
        <v>0</v>
      </c>
      <c r="H114" s="119">
        <f t="shared" si="10"/>
        <v>0</v>
      </c>
      <c r="I114" s="31">
        <f t="shared" si="11"/>
        <v>0</v>
      </c>
    </row>
    <row r="115" spans="1:9" ht="15">
      <c r="A115" s="117">
        <v>22</v>
      </c>
      <c r="B115" s="113" t="s">
        <v>196</v>
      </c>
      <c r="C115" s="212">
        <v>2600</v>
      </c>
      <c r="D115" s="121" t="s">
        <v>4</v>
      </c>
      <c r="E115" s="115">
        <v>0</v>
      </c>
      <c r="F115" s="122">
        <v>0</v>
      </c>
      <c r="G115" s="30">
        <f t="shared" si="9"/>
        <v>0</v>
      </c>
      <c r="H115" s="119">
        <f t="shared" si="10"/>
        <v>0</v>
      </c>
      <c r="I115" s="31">
        <f t="shared" si="11"/>
        <v>0</v>
      </c>
    </row>
    <row r="116" spans="1:9" ht="15">
      <c r="A116" s="117">
        <v>23</v>
      </c>
      <c r="B116" s="113" t="s">
        <v>198</v>
      </c>
      <c r="C116" s="212">
        <v>1400</v>
      </c>
      <c r="D116" s="121" t="s">
        <v>4</v>
      </c>
      <c r="E116" s="115">
        <v>0</v>
      </c>
      <c r="F116" s="122">
        <v>0</v>
      </c>
      <c r="G116" s="30">
        <f t="shared" si="9"/>
        <v>0</v>
      </c>
      <c r="H116" s="119">
        <f>C116*F116</f>
        <v>0</v>
      </c>
      <c r="I116" s="31">
        <f>G116+H116</f>
        <v>0</v>
      </c>
    </row>
    <row r="117" spans="1:9" ht="15">
      <c r="A117" s="117">
        <v>24</v>
      </c>
      <c r="B117" s="113" t="s">
        <v>199</v>
      </c>
      <c r="C117" s="212">
        <v>1000</v>
      </c>
      <c r="D117" s="121" t="s">
        <v>0</v>
      </c>
      <c r="E117" s="115">
        <v>0</v>
      </c>
      <c r="F117" s="122">
        <v>0</v>
      </c>
      <c r="G117" s="30">
        <f t="shared" si="9"/>
        <v>0</v>
      </c>
      <c r="H117" s="119">
        <f aca="true" t="shared" si="12" ref="H117:H123">C117*F117</f>
        <v>0</v>
      </c>
      <c r="I117" s="31">
        <f aca="true" t="shared" si="13" ref="I117:I124">G117+H117</f>
        <v>0</v>
      </c>
    </row>
    <row r="118" spans="1:9" ht="15">
      <c r="A118" s="117">
        <v>25</v>
      </c>
      <c r="B118" s="113" t="s">
        <v>200</v>
      </c>
      <c r="C118" s="212">
        <v>900</v>
      </c>
      <c r="D118" s="121" t="s">
        <v>0</v>
      </c>
      <c r="E118" s="115">
        <v>0</v>
      </c>
      <c r="F118" s="122">
        <v>0</v>
      </c>
      <c r="G118" s="30">
        <f t="shared" si="9"/>
        <v>0</v>
      </c>
      <c r="H118" s="119">
        <f t="shared" si="12"/>
        <v>0</v>
      </c>
      <c r="I118" s="31">
        <f t="shared" si="13"/>
        <v>0</v>
      </c>
    </row>
    <row r="119" spans="1:9" ht="15">
      <c r="A119" s="117">
        <v>26</v>
      </c>
      <c r="B119" s="113" t="s">
        <v>202</v>
      </c>
      <c r="C119" s="212">
        <v>1000</v>
      </c>
      <c r="D119" s="121" t="s">
        <v>4</v>
      </c>
      <c r="E119" s="115">
        <v>0</v>
      </c>
      <c r="F119" s="122">
        <v>0</v>
      </c>
      <c r="G119" s="30">
        <f t="shared" si="9"/>
        <v>0</v>
      </c>
      <c r="H119" s="119">
        <f t="shared" si="12"/>
        <v>0</v>
      </c>
      <c r="I119" s="31">
        <f t="shared" si="13"/>
        <v>0</v>
      </c>
    </row>
    <row r="120" spans="1:9" ht="15">
      <c r="A120" s="117">
        <v>27</v>
      </c>
      <c r="B120" s="113" t="s">
        <v>201</v>
      </c>
      <c r="C120" s="212">
        <v>300</v>
      </c>
      <c r="D120" s="121" t="s">
        <v>0</v>
      </c>
      <c r="E120" s="115">
        <v>0</v>
      </c>
      <c r="F120" s="122">
        <v>0</v>
      </c>
      <c r="G120" s="30">
        <f t="shared" si="9"/>
        <v>0</v>
      </c>
      <c r="H120" s="119">
        <f t="shared" si="12"/>
        <v>0</v>
      </c>
      <c r="I120" s="31">
        <f t="shared" si="13"/>
        <v>0</v>
      </c>
    </row>
    <row r="121" spans="1:9" ht="15">
      <c r="A121" s="117">
        <v>28</v>
      </c>
      <c r="B121" s="113" t="s">
        <v>178</v>
      </c>
      <c r="C121" s="212">
        <v>350</v>
      </c>
      <c r="D121" s="121" t="s">
        <v>4</v>
      </c>
      <c r="E121" s="115">
        <v>0</v>
      </c>
      <c r="F121" s="122">
        <v>0</v>
      </c>
      <c r="G121" s="30">
        <f t="shared" si="9"/>
        <v>0</v>
      </c>
      <c r="H121" s="119">
        <f t="shared" si="12"/>
        <v>0</v>
      </c>
      <c r="I121" s="31">
        <f t="shared" si="13"/>
        <v>0</v>
      </c>
    </row>
    <row r="122" spans="1:9" ht="30">
      <c r="A122" s="117">
        <v>29</v>
      </c>
      <c r="B122" s="113" t="s">
        <v>208</v>
      </c>
      <c r="C122" s="212">
        <v>48</v>
      </c>
      <c r="D122" s="121" t="s">
        <v>4</v>
      </c>
      <c r="E122" s="115">
        <v>0</v>
      </c>
      <c r="F122" s="122">
        <v>0</v>
      </c>
      <c r="G122" s="30">
        <f t="shared" si="9"/>
        <v>0</v>
      </c>
      <c r="H122" s="119">
        <f t="shared" si="12"/>
        <v>0</v>
      </c>
      <c r="I122" s="31">
        <f t="shared" si="13"/>
        <v>0</v>
      </c>
    </row>
    <row r="123" spans="1:9" ht="15">
      <c r="A123" s="117">
        <v>30</v>
      </c>
      <c r="B123" s="113" t="s">
        <v>213</v>
      </c>
      <c r="C123" s="212">
        <v>96</v>
      </c>
      <c r="D123" s="121" t="s">
        <v>78</v>
      </c>
      <c r="E123" s="115">
        <v>0</v>
      </c>
      <c r="F123" s="122">
        <v>0</v>
      </c>
      <c r="G123" s="30">
        <f t="shared" si="9"/>
        <v>0</v>
      </c>
      <c r="H123" s="119">
        <f t="shared" si="12"/>
        <v>0</v>
      </c>
      <c r="I123" s="31">
        <f t="shared" si="13"/>
        <v>0</v>
      </c>
    </row>
    <row r="124" spans="1:11" ht="15">
      <c r="A124" s="117">
        <v>31</v>
      </c>
      <c r="B124" s="208" t="s">
        <v>239</v>
      </c>
      <c r="C124" s="208">
        <v>1</v>
      </c>
      <c r="D124" s="114" t="s">
        <v>5</v>
      </c>
      <c r="E124" s="125"/>
      <c r="F124" s="122"/>
      <c r="G124" s="194">
        <f>SUM(G94:G123)*0.04</f>
        <v>0</v>
      </c>
      <c r="H124" s="119"/>
      <c r="I124" s="31">
        <f t="shared" si="13"/>
        <v>0</v>
      </c>
      <c r="K124" s="189" t="s">
        <v>245</v>
      </c>
    </row>
    <row r="125" spans="1:9" ht="15">
      <c r="A125" s="117"/>
      <c r="B125" s="120"/>
      <c r="C125" s="120"/>
      <c r="D125" s="123"/>
      <c r="E125" s="28"/>
      <c r="F125" s="32"/>
      <c r="G125" s="33">
        <f>SUM(G94:G124)</f>
        <v>0</v>
      </c>
      <c r="H125" s="34">
        <f>SUM(H94:H124)</f>
        <v>0</v>
      </c>
      <c r="I125" s="35">
        <f>G125+H125</f>
        <v>0</v>
      </c>
    </row>
    <row r="126" spans="1:9" ht="15">
      <c r="A126" s="117"/>
      <c r="B126" s="120"/>
      <c r="C126" s="120"/>
      <c r="D126" s="123"/>
      <c r="E126" s="28"/>
      <c r="F126" s="32"/>
      <c r="G126" s="33"/>
      <c r="H126" s="34"/>
      <c r="I126" s="35"/>
    </row>
    <row r="127" spans="1:9" ht="15">
      <c r="A127" s="45"/>
      <c r="B127" s="46" t="s">
        <v>20</v>
      </c>
      <c r="C127" s="47"/>
      <c r="D127" s="48"/>
      <c r="E127" s="49"/>
      <c r="F127" s="50"/>
      <c r="G127" s="51"/>
      <c r="H127" s="52"/>
      <c r="I127" s="53"/>
    </row>
    <row r="128" spans="1:9" ht="15">
      <c r="A128" s="117">
        <v>1</v>
      </c>
      <c r="B128" s="112" t="s">
        <v>179</v>
      </c>
      <c r="C128" s="112">
        <v>30</v>
      </c>
      <c r="D128" s="114" t="s">
        <v>78</v>
      </c>
      <c r="E128" s="28">
        <v>0</v>
      </c>
      <c r="F128" s="122">
        <v>0</v>
      </c>
      <c r="G128" s="30">
        <f aca="true" t="shared" si="14" ref="G128:G142">C128*E128</f>
        <v>0</v>
      </c>
      <c r="H128" s="119">
        <f aca="true" t="shared" si="15" ref="H128:H142">C128*F128</f>
        <v>0</v>
      </c>
      <c r="I128" s="31">
        <f aca="true" t="shared" si="16" ref="I128:I143">G128+H128</f>
        <v>0</v>
      </c>
    </row>
    <row r="129" spans="1:9" ht="15">
      <c r="A129" s="117">
        <v>2</v>
      </c>
      <c r="B129" s="112" t="s">
        <v>224</v>
      </c>
      <c r="C129" s="112">
        <v>50</v>
      </c>
      <c r="D129" s="114" t="s">
        <v>78</v>
      </c>
      <c r="E129" s="28">
        <v>0</v>
      </c>
      <c r="F129" s="122">
        <v>0</v>
      </c>
      <c r="G129" s="30">
        <f t="shared" si="14"/>
        <v>0</v>
      </c>
      <c r="H129" s="119">
        <f t="shared" si="15"/>
        <v>0</v>
      </c>
      <c r="I129" s="31">
        <f t="shared" si="16"/>
        <v>0</v>
      </c>
    </row>
    <row r="130" spans="1:9" ht="15">
      <c r="A130" s="209">
        <v>3</v>
      </c>
      <c r="B130" s="112" t="s">
        <v>225</v>
      </c>
      <c r="C130" s="112">
        <v>40</v>
      </c>
      <c r="D130" s="114" t="s">
        <v>78</v>
      </c>
      <c r="E130" s="28">
        <v>0</v>
      </c>
      <c r="F130" s="122">
        <v>0</v>
      </c>
      <c r="G130" s="30">
        <f t="shared" si="14"/>
        <v>0</v>
      </c>
      <c r="H130" s="119">
        <f t="shared" si="15"/>
        <v>0</v>
      </c>
      <c r="I130" s="31">
        <f t="shared" si="16"/>
        <v>0</v>
      </c>
    </row>
    <row r="131" spans="1:9" ht="15">
      <c r="A131" s="209">
        <v>4</v>
      </c>
      <c r="B131" s="112" t="s">
        <v>180</v>
      </c>
      <c r="C131" s="112">
        <v>120</v>
      </c>
      <c r="D131" s="114" t="s">
        <v>78</v>
      </c>
      <c r="E131" s="28">
        <v>0</v>
      </c>
      <c r="F131" s="122">
        <v>0</v>
      </c>
      <c r="G131" s="30">
        <f t="shared" si="14"/>
        <v>0</v>
      </c>
      <c r="H131" s="119">
        <f t="shared" si="15"/>
        <v>0</v>
      </c>
      <c r="I131" s="31">
        <f t="shared" si="16"/>
        <v>0</v>
      </c>
    </row>
    <row r="132" spans="1:9" ht="15">
      <c r="A132" s="209">
        <v>5</v>
      </c>
      <c r="B132" s="112" t="s">
        <v>181</v>
      </c>
      <c r="C132" s="112">
        <v>80</v>
      </c>
      <c r="D132" s="114" t="s">
        <v>78</v>
      </c>
      <c r="E132" s="28">
        <v>0</v>
      </c>
      <c r="F132" s="122">
        <v>0</v>
      </c>
      <c r="G132" s="30">
        <f t="shared" si="14"/>
        <v>0</v>
      </c>
      <c r="H132" s="119">
        <f t="shared" si="15"/>
        <v>0</v>
      </c>
      <c r="I132" s="31">
        <f t="shared" si="16"/>
        <v>0</v>
      </c>
    </row>
    <row r="133" spans="1:9" ht="15">
      <c r="A133" s="209">
        <v>6</v>
      </c>
      <c r="B133" s="112" t="s">
        <v>222</v>
      </c>
      <c r="C133" s="112">
        <v>8</v>
      </c>
      <c r="D133" s="114" t="s">
        <v>78</v>
      </c>
      <c r="E133" s="28">
        <v>0</v>
      </c>
      <c r="F133" s="122">
        <v>0</v>
      </c>
      <c r="G133" s="30">
        <f t="shared" si="14"/>
        <v>0</v>
      </c>
      <c r="H133" s="119">
        <f t="shared" si="15"/>
        <v>0</v>
      </c>
      <c r="I133" s="31">
        <f t="shared" si="16"/>
        <v>0</v>
      </c>
    </row>
    <row r="134" spans="1:9" ht="15">
      <c r="A134" s="209">
        <v>7</v>
      </c>
      <c r="B134" s="120" t="s">
        <v>22</v>
      </c>
      <c r="C134" s="120">
        <v>48</v>
      </c>
      <c r="D134" s="123" t="s">
        <v>78</v>
      </c>
      <c r="E134" s="28">
        <v>0</v>
      </c>
      <c r="F134" s="32">
        <v>0</v>
      </c>
      <c r="G134" s="30">
        <f t="shared" si="14"/>
        <v>0</v>
      </c>
      <c r="H134" s="119">
        <f t="shared" si="15"/>
        <v>0</v>
      </c>
      <c r="I134" s="31">
        <f t="shared" si="16"/>
        <v>0</v>
      </c>
    </row>
    <row r="135" spans="1:9" ht="15">
      <c r="A135" s="209">
        <v>8</v>
      </c>
      <c r="B135" s="120" t="s">
        <v>21</v>
      </c>
      <c r="C135" s="120">
        <v>1</v>
      </c>
      <c r="D135" s="123" t="s">
        <v>5</v>
      </c>
      <c r="E135" s="28">
        <v>0</v>
      </c>
      <c r="F135" s="32">
        <v>0</v>
      </c>
      <c r="G135" s="30">
        <f t="shared" si="14"/>
        <v>0</v>
      </c>
      <c r="H135" s="119">
        <f t="shared" si="15"/>
        <v>0</v>
      </c>
      <c r="I135" s="31">
        <f t="shared" si="16"/>
        <v>0</v>
      </c>
    </row>
    <row r="136" spans="1:9" ht="15">
      <c r="A136" s="209">
        <v>9</v>
      </c>
      <c r="B136" s="120" t="s">
        <v>23</v>
      </c>
      <c r="C136" s="120">
        <v>81</v>
      </c>
      <c r="D136" s="123" t="s">
        <v>4</v>
      </c>
      <c r="E136" s="28">
        <v>0</v>
      </c>
      <c r="F136" s="32">
        <v>0</v>
      </c>
      <c r="G136" s="30">
        <f t="shared" si="14"/>
        <v>0</v>
      </c>
      <c r="H136" s="119">
        <f t="shared" si="15"/>
        <v>0</v>
      </c>
      <c r="I136" s="31">
        <f t="shared" si="16"/>
        <v>0</v>
      </c>
    </row>
    <row r="137" spans="1:9" ht="15">
      <c r="A137" s="209">
        <v>10</v>
      </c>
      <c r="B137" s="120" t="s">
        <v>228</v>
      </c>
      <c r="C137" s="120">
        <v>48</v>
      </c>
      <c r="D137" s="123" t="s">
        <v>4</v>
      </c>
      <c r="E137" s="28">
        <v>0</v>
      </c>
      <c r="F137" s="32">
        <v>0</v>
      </c>
      <c r="G137" s="30">
        <f t="shared" si="14"/>
        <v>0</v>
      </c>
      <c r="H137" s="119">
        <f t="shared" si="15"/>
        <v>0</v>
      </c>
      <c r="I137" s="31">
        <f t="shared" si="16"/>
        <v>0</v>
      </c>
    </row>
    <row r="138" spans="1:9" ht="15">
      <c r="A138" s="209">
        <v>11</v>
      </c>
      <c r="B138" s="120" t="s">
        <v>24</v>
      </c>
      <c r="C138" s="120">
        <v>20</v>
      </c>
      <c r="D138" s="123" t="s">
        <v>78</v>
      </c>
      <c r="E138" s="28">
        <v>0</v>
      </c>
      <c r="F138" s="32">
        <v>0</v>
      </c>
      <c r="G138" s="30">
        <f t="shared" si="14"/>
        <v>0</v>
      </c>
      <c r="H138" s="119">
        <f t="shared" si="15"/>
        <v>0</v>
      </c>
      <c r="I138" s="31">
        <f t="shared" si="16"/>
        <v>0</v>
      </c>
    </row>
    <row r="139" spans="1:9" ht="15">
      <c r="A139" s="209">
        <v>12</v>
      </c>
      <c r="B139" s="120" t="s">
        <v>25</v>
      </c>
      <c r="C139" s="120">
        <v>8</v>
      </c>
      <c r="D139" s="123" t="s">
        <v>78</v>
      </c>
      <c r="E139" s="28">
        <v>0</v>
      </c>
      <c r="F139" s="32">
        <v>0</v>
      </c>
      <c r="G139" s="30">
        <f t="shared" si="14"/>
        <v>0</v>
      </c>
      <c r="H139" s="119">
        <f t="shared" si="15"/>
        <v>0</v>
      </c>
      <c r="I139" s="31">
        <f t="shared" si="16"/>
        <v>0</v>
      </c>
    </row>
    <row r="140" spans="1:9" ht="15">
      <c r="A140" s="209">
        <v>13</v>
      </c>
      <c r="B140" s="120" t="s">
        <v>26</v>
      </c>
      <c r="C140" s="120">
        <v>1</v>
      </c>
      <c r="D140" s="123" t="s">
        <v>5</v>
      </c>
      <c r="E140" s="28">
        <v>0</v>
      </c>
      <c r="F140" s="32">
        <v>0</v>
      </c>
      <c r="G140" s="30">
        <f t="shared" si="14"/>
        <v>0</v>
      </c>
      <c r="H140" s="119">
        <f t="shared" si="15"/>
        <v>0</v>
      </c>
      <c r="I140" s="31">
        <f t="shared" si="16"/>
        <v>0</v>
      </c>
    </row>
    <row r="141" spans="1:9" ht="15">
      <c r="A141" s="209">
        <v>14</v>
      </c>
      <c r="B141" s="120" t="s">
        <v>230</v>
      </c>
      <c r="C141" s="120">
        <v>1</v>
      </c>
      <c r="D141" s="123" t="s">
        <v>5</v>
      </c>
      <c r="E141" s="28">
        <v>0</v>
      </c>
      <c r="F141" s="32">
        <v>0</v>
      </c>
      <c r="G141" s="30">
        <f t="shared" si="14"/>
        <v>0</v>
      </c>
      <c r="H141" s="119">
        <f t="shared" si="15"/>
        <v>0</v>
      </c>
      <c r="I141" s="31">
        <f t="shared" si="16"/>
        <v>0</v>
      </c>
    </row>
    <row r="142" spans="1:9" ht="15">
      <c r="A142" s="209">
        <v>15</v>
      </c>
      <c r="B142" s="120" t="s">
        <v>229</v>
      </c>
      <c r="C142" s="120">
        <v>1</v>
      </c>
      <c r="D142" s="123" t="s">
        <v>5</v>
      </c>
      <c r="E142" s="28">
        <v>0</v>
      </c>
      <c r="F142" s="32">
        <v>0</v>
      </c>
      <c r="G142" s="30">
        <f t="shared" si="14"/>
        <v>0</v>
      </c>
      <c r="H142" s="119">
        <f t="shared" si="15"/>
        <v>0</v>
      </c>
      <c r="I142" s="31">
        <f t="shared" si="16"/>
        <v>0</v>
      </c>
    </row>
    <row r="143" spans="1:9" ht="15">
      <c r="A143" s="117"/>
      <c r="B143" s="120"/>
      <c r="C143" s="120"/>
      <c r="D143" s="123"/>
      <c r="E143" s="28"/>
      <c r="F143" s="32"/>
      <c r="G143" s="33">
        <f>SUM(G128:G142)</f>
        <v>0</v>
      </c>
      <c r="H143" s="34">
        <f>SUM(H128:H142)</f>
        <v>0</v>
      </c>
      <c r="I143" s="35">
        <f t="shared" si="16"/>
        <v>0</v>
      </c>
    </row>
    <row r="144" spans="1:12" ht="15">
      <c r="A144" s="132"/>
      <c r="B144" s="133"/>
      <c r="C144" s="133"/>
      <c r="D144" s="134"/>
      <c r="E144" s="135"/>
      <c r="F144" s="136"/>
      <c r="G144" s="137"/>
      <c r="H144" s="138"/>
      <c r="I144" s="139"/>
      <c r="K144" s="130"/>
      <c r="L144" s="130"/>
    </row>
    <row r="145" spans="1:12" ht="15">
      <c r="A145" s="218" t="s">
        <v>243</v>
      </c>
      <c r="B145" s="219"/>
      <c r="C145" s="219"/>
      <c r="D145" s="219"/>
      <c r="E145" s="187"/>
      <c r="F145" s="188"/>
      <c r="G145" s="190">
        <f>G52+G78+G91+G125+G143</f>
        <v>0</v>
      </c>
      <c r="H145" s="191">
        <f>H52+H78+H91+H125+H143</f>
        <v>0</v>
      </c>
      <c r="I145" s="192">
        <f>H145+G145</f>
        <v>0</v>
      </c>
      <c r="K145" s="131"/>
      <c r="L145" s="131"/>
    </row>
    <row r="146" spans="1:9" ht="15">
      <c r="A146" s="178"/>
      <c r="B146" s="179" t="s">
        <v>242</v>
      </c>
      <c r="C146" s="180"/>
      <c r="D146" s="181"/>
      <c r="E146" s="182"/>
      <c r="F146" s="183"/>
      <c r="G146" s="184"/>
      <c r="H146" s="185"/>
      <c r="I146" s="186"/>
    </row>
    <row r="147" spans="1:11" ht="15">
      <c r="A147" s="209">
        <v>1</v>
      </c>
      <c r="B147" s="210" t="s">
        <v>240</v>
      </c>
      <c r="C147" s="210">
        <v>1</v>
      </c>
      <c r="D147" s="211" t="s">
        <v>5</v>
      </c>
      <c r="E147" s="28"/>
      <c r="F147" s="32"/>
      <c r="G147" s="30"/>
      <c r="H147" s="193">
        <f>H145*0.036</f>
        <v>0</v>
      </c>
      <c r="I147" s="31">
        <f>G147+H147</f>
        <v>0</v>
      </c>
      <c r="K147" s="189" t="s">
        <v>245</v>
      </c>
    </row>
    <row r="148" spans="1:11" ht="15">
      <c r="A148" s="209">
        <v>2</v>
      </c>
      <c r="B148" s="210" t="s">
        <v>241</v>
      </c>
      <c r="C148" s="210">
        <v>1</v>
      </c>
      <c r="D148" s="211" t="s">
        <v>5</v>
      </c>
      <c r="E148" s="28"/>
      <c r="F148" s="32"/>
      <c r="G148" s="30"/>
      <c r="H148" s="193">
        <f>G145*0.036</f>
        <v>0</v>
      </c>
      <c r="I148" s="31">
        <f>G148+H148</f>
        <v>0</v>
      </c>
      <c r="K148" s="189" t="s">
        <v>245</v>
      </c>
    </row>
    <row r="149" spans="1:9" ht="15">
      <c r="A149" s="209"/>
      <c r="B149" s="210"/>
      <c r="C149" s="210"/>
      <c r="D149" s="211"/>
      <c r="E149" s="28"/>
      <c r="F149" s="32"/>
      <c r="G149" s="33"/>
      <c r="H149" s="197">
        <f>SUM(H147:H148)</f>
        <v>0</v>
      </c>
      <c r="I149" s="35">
        <f>G149+H149</f>
        <v>0</v>
      </c>
    </row>
    <row r="150" spans="1:9" ht="15.75" thickBot="1">
      <c r="A150" s="198"/>
      <c r="B150" s="199"/>
      <c r="C150" s="199"/>
      <c r="D150" s="200"/>
      <c r="E150" s="201"/>
      <c r="F150" s="199"/>
      <c r="G150" s="54"/>
      <c r="H150" s="202"/>
      <c r="I150" s="55"/>
    </row>
    <row r="151" spans="1:9" ht="15.75" thickBot="1">
      <c r="A151" s="220" t="s">
        <v>246</v>
      </c>
      <c r="B151" s="221"/>
      <c r="C151" s="221"/>
      <c r="D151" s="221"/>
      <c r="E151" s="203"/>
      <c r="F151" s="204"/>
      <c r="G151" s="205">
        <f>G52+G78+G91+G125+G143</f>
        <v>0</v>
      </c>
      <c r="H151" s="206">
        <f>H52+H78+H91+H125+H143+H149</f>
        <v>0</v>
      </c>
      <c r="I151" s="56">
        <f>H151+G151</f>
        <v>0</v>
      </c>
    </row>
  </sheetData>
  <sheetProtection/>
  <mergeCells count="3">
    <mergeCell ref="C4:D4"/>
    <mergeCell ref="A145:D145"/>
    <mergeCell ref="A151:D151"/>
  </mergeCells>
  <printOptions/>
  <pageMargins left="0.5905511811023623" right="0.5905511811023623" top="0.7874015748031497" bottom="1.0236220472440944" header="0.984251968503937" footer="0.31496062992125984"/>
  <pageSetup fitToHeight="12" horizontalDpi="600" verticalDpi="600" orientation="landscape" paperSize="9" scale="84" r:id="rId2"/>
  <headerFooter>
    <oddHeader xml:space="preserve">&amp;R&amp;P/&amp;N+1         </oddHeader>
    <oddFooter>&amp;LProvozní soubor:       Slaboproudé systémy EZS a CCTV
Název dokumentu:   Výkaz výměr
Dokument číslo:        113198_01_03&amp;R
Objekt:   Zbraslav
Datum:    11/2013   
Revize:    0            </oddFooter>
  </headerFooter>
  <rowBreaks count="7" manualBreakCount="7">
    <brk id="25" max="8" man="1"/>
    <brk id="32" max="8" man="1"/>
    <brk id="53" max="8" man="1"/>
    <brk id="79" max="8" man="1"/>
    <brk id="92" max="8" man="1"/>
    <brk id="106" max="8" man="1"/>
    <brk id="1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Milan Beneš</dc:creator>
  <cp:keywords/>
  <dc:description/>
  <cp:lastModifiedBy>n</cp:lastModifiedBy>
  <cp:lastPrinted>2013-11-27T06:05:00Z</cp:lastPrinted>
  <dcterms:created xsi:type="dcterms:W3CDTF">2013-06-10T12:52:56Z</dcterms:created>
  <dcterms:modified xsi:type="dcterms:W3CDTF">2014-04-03T17:56:19Z</dcterms:modified>
  <cp:category/>
  <cp:version/>
  <cp:contentType/>
  <cp:contentStatus/>
</cp:coreProperties>
</file>