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SOUHRNNY" sheetId="1" r:id="rId1"/>
    <sheet name="komentář SOUHRNNY" sheetId="2" r:id="rId2"/>
    <sheet name="SURO" sheetId="3" r:id="rId3"/>
    <sheet name="ENVINET" sheetId="4" r:id="rId4"/>
    <sheet name="komentářSURO" sheetId="5" r:id="rId5"/>
    <sheet name="komentářENVINET" sheetId="6" r:id="rId6"/>
  </sheets>
  <definedNames/>
  <calcPr fullCalcOnLoad="1"/>
</workbook>
</file>

<file path=xl/comments1.xml><?xml version="1.0" encoding="utf-8"?>
<comments xmlns="http://schemas.openxmlformats.org/spreadsheetml/2006/main">
  <authors>
    <author>DA218849</author>
  </authors>
  <commentList>
    <comment ref="A23" authorId="0">
      <text>
        <r>
          <rPr>
            <b/>
            <sz val="10"/>
            <rFont val="Tahoma"/>
            <family val="2"/>
          </rPr>
          <t>DA218849:</t>
        </r>
        <r>
          <rPr>
            <sz val="10"/>
            <rFont val="Tahoma"/>
            <family val="2"/>
          </rPr>
          <t xml:space="preserve">
Buď Varianta FC(přímé uvést po položkách) nebo Varianta AC (nepřímé - vložit mezisoučet vypočtený jako příslušné % způsobilých nákladů)</t>
        </r>
      </text>
    </comment>
  </commentList>
</comments>
</file>

<file path=xl/comments2.xml><?xml version="1.0" encoding="utf-8"?>
<comments xmlns="http://schemas.openxmlformats.org/spreadsheetml/2006/main">
  <authors>
    <author>DA218849</author>
  </authors>
  <commentList>
    <comment ref="A12" authorId="0">
      <text>
        <r>
          <rPr>
            <b/>
            <sz val="10"/>
            <rFont val="Tahoma"/>
            <family val="2"/>
          </rPr>
          <t>DA218849:</t>
        </r>
        <r>
          <rPr>
            <sz val="10"/>
            <rFont val="Tahoma"/>
            <family val="2"/>
          </rPr>
          <t xml:space="preserve">
Buď Varianta FC(přímé uvést po položkách) nebo Varianta AC (nepřímé - vložit mezisoučet vypočtený jako příslušné % způsobilých nákladů)</t>
        </r>
      </text>
    </comment>
  </commentList>
</comments>
</file>

<file path=xl/comments3.xml><?xml version="1.0" encoding="utf-8"?>
<comments xmlns="http://schemas.openxmlformats.org/spreadsheetml/2006/main">
  <authors>
    <author>DA218849</author>
  </authors>
  <commentList>
    <comment ref="A23" authorId="0">
      <text>
        <r>
          <rPr>
            <b/>
            <sz val="10"/>
            <rFont val="Tahoma"/>
            <family val="2"/>
          </rPr>
          <t>DA218849:</t>
        </r>
        <r>
          <rPr>
            <sz val="10"/>
            <rFont val="Tahoma"/>
            <family val="2"/>
          </rPr>
          <t xml:space="preserve">
Buď Varianta FC(přímé uvést po položkách) nebo Varianta AC (nepřímé - vložit mezisoučet vypočtený jako příslušné % způsobilých nákladů)</t>
        </r>
      </text>
    </comment>
  </commentList>
</comments>
</file>

<file path=xl/comments4.xml><?xml version="1.0" encoding="utf-8"?>
<comments xmlns="http://schemas.openxmlformats.org/spreadsheetml/2006/main">
  <authors>
    <author>DA218849</author>
  </authors>
  <commentList>
    <comment ref="A23" authorId="0">
      <text>
        <r>
          <rPr>
            <b/>
            <sz val="10"/>
            <rFont val="Tahoma"/>
            <family val="2"/>
          </rPr>
          <t>DA218849:</t>
        </r>
        <r>
          <rPr>
            <sz val="10"/>
            <rFont val="Tahoma"/>
            <family val="2"/>
          </rPr>
          <t xml:space="preserve">
Buď Varianta FC(přímé uvést po položkách) nebo Varianta AC (nepřímé - vložit mezisoučet vypočtený jako příslušné % způsobilých nákladů)</t>
        </r>
      </text>
    </comment>
  </commentList>
</comments>
</file>

<file path=xl/comments5.xml><?xml version="1.0" encoding="utf-8"?>
<comments xmlns="http://schemas.openxmlformats.org/spreadsheetml/2006/main">
  <authors>
    <author>DA218849</author>
  </authors>
  <commentList>
    <comment ref="A12" authorId="0">
      <text>
        <r>
          <rPr>
            <b/>
            <sz val="10"/>
            <rFont val="Tahoma"/>
            <family val="2"/>
          </rPr>
          <t>DA218849:</t>
        </r>
        <r>
          <rPr>
            <sz val="10"/>
            <rFont val="Tahoma"/>
            <family val="2"/>
          </rPr>
          <t xml:space="preserve">
Buď Varianta FC(přímé uvést po položkách) nebo Varianta AC (nepřímé - vložit mezisoučet vypočtený jako příslušné % způsobilých nákladů)</t>
        </r>
      </text>
    </comment>
  </commentList>
</comments>
</file>

<file path=xl/sharedStrings.xml><?xml version="1.0" encoding="utf-8"?>
<sst xmlns="http://schemas.openxmlformats.org/spreadsheetml/2006/main" count="124" uniqueCount="41">
  <si>
    <t>Celkem</t>
  </si>
  <si>
    <t>v Kč</t>
  </si>
  <si>
    <t>1. Osobní náklady nebo výdaje celkem</t>
  </si>
  <si>
    <t>4. Náklady nebo výdaje na služby celkem</t>
  </si>
  <si>
    <t>5. Doplňkové náklady nebo výdaje celkem</t>
  </si>
  <si>
    <t>3. Další provozní náklady nebo výdaje celkem</t>
  </si>
  <si>
    <t>povinné pojistné na zdrav. pojištění</t>
  </si>
  <si>
    <t>převody FKSP</t>
  </si>
  <si>
    <t>cestovné</t>
  </si>
  <si>
    <t xml:space="preserve">nákup drobného hmotného majetku </t>
  </si>
  <si>
    <t xml:space="preserve">nákup drobného nehmotného majetku </t>
  </si>
  <si>
    <t>povinné pojistné na soc. zabezpečení</t>
  </si>
  <si>
    <t>mzdy/platy na základě prac. poměru</t>
  </si>
  <si>
    <t>subdodávky</t>
  </si>
  <si>
    <t>ostatní služby</t>
  </si>
  <si>
    <t>nákup služeb</t>
  </si>
  <si>
    <t>osobní náklady/výdaje na základě dohody o pracovní činnosti</t>
  </si>
  <si>
    <t>osobní náklady/výdaje na základě dohody o provedení práce</t>
  </si>
  <si>
    <t>Rok 2016</t>
  </si>
  <si>
    <t>materiál</t>
  </si>
  <si>
    <t>mzdy/platy řešitelského týmu a podpůrného personálu</t>
  </si>
  <si>
    <t>drobný elektromateriál, součástky, elektronické součástky, materiál pro úpravu měřicích zařízení (kolimátor), spotřební materiál</t>
  </si>
  <si>
    <t>příprava a provedení zkoušek EMC, typové schválení a ověření stanovených měřidel</t>
  </si>
  <si>
    <t>spotřební materiál</t>
  </si>
  <si>
    <t>režie ústavu</t>
  </si>
  <si>
    <t>odměny pozorovatelům, rozhodčím, pedagogickému personálu (doprovod dětských figurantů)</t>
  </si>
  <si>
    <t>tuzemské a zahraniční cestovné v průběhu řešení, na cvičení a prezentace projektu a jeho výsledků</t>
  </si>
  <si>
    <t>pohonné hmoty elektrocentál, radionuklidy, pomůcky pro registraci osob a identifikaci osob měření při cvičení a drobný materiál, kancelářské potřeby</t>
  </si>
  <si>
    <t xml:space="preserve">služby v přímé souvislosti na místě cvičení - pronájmy prostor, energie apod.;  mezinárodní porovnávací měření, </t>
  </si>
  <si>
    <t>audit projektu za oba dodavatele, náklady na tisk případných informačních materiálů</t>
  </si>
  <si>
    <t>vodné, elektrická energie, plyn, telefon, sftw. služby, ostraha objektu a povinné úrazové pojištění zaměstnanců</t>
  </si>
  <si>
    <t>pohonné hmoty elektrocentál, radionuklidy, pomůcky pro registraci osob a identifikaci osob měření při cvičení, kancelářské potřeby, drobný elektromateriál, součástky, elektronické součástky, materiál pro úpravu měřicích zařízení (kolimátor), spotřební materiál</t>
  </si>
  <si>
    <t>audit projektu za oba dodavatele, náklady na tisk případných informačních materiálů,příprava a provedení zkoušek EMC, typové schválení a ověření stanovených měřidel</t>
  </si>
  <si>
    <t>2. Náklady nebo výdaje na pořízení hmotného a nehmotného majetku celkem</t>
  </si>
  <si>
    <t>nákup dlouhodobého hmotného majetku celkem:</t>
  </si>
  <si>
    <t>nákup dlouhodobého nehmotného majetku celkem:</t>
  </si>
  <si>
    <t xml:space="preserve">   Celkové náklady nebo výdaje</t>
  </si>
  <si>
    <t>Rozpočet SÚRO, v.v.i.</t>
  </si>
  <si>
    <r>
      <t>nákup dlouhodobého hmotného majetku celkem:</t>
    </r>
    <r>
      <rPr>
        <sz val="10"/>
        <rFont val="Arial"/>
        <family val="2"/>
      </rPr>
      <t xml:space="preserve"> </t>
    </r>
  </si>
  <si>
    <t>Rozpočet celkem</t>
  </si>
  <si>
    <t>Rozpočet NUVIA a.s.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</si>
</sst>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%"/>
    <numFmt numFmtId="165" formatCode="#,##0.0000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32" borderId="12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16" fontId="0" fillId="0" borderId="13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3" fontId="1" fillId="32" borderId="24" xfId="0" applyNumberFormat="1" applyFont="1" applyFill="1" applyBorder="1" applyAlignment="1">
      <alignment horizontal="right" vertical="center"/>
    </xf>
    <xf numFmtId="3" fontId="1" fillId="32" borderId="25" xfId="0" applyNumberFormat="1" applyFont="1" applyFill="1" applyBorder="1" applyAlignment="1">
      <alignment horizontal="right" vertical="center"/>
    </xf>
    <xf numFmtId="3" fontId="1" fillId="32" borderId="26" xfId="0" applyNumberFormat="1" applyFont="1" applyFill="1" applyBorder="1" applyAlignment="1">
      <alignment horizontal="right" vertical="center"/>
    </xf>
    <xf numFmtId="3" fontId="1" fillId="32" borderId="27" xfId="0" applyNumberFormat="1" applyFont="1" applyFill="1" applyBorder="1" applyAlignment="1">
      <alignment horizontal="right" vertical="center"/>
    </xf>
    <xf numFmtId="3" fontId="0" fillId="32" borderId="27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3" fontId="1" fillId="32" borderId="26" xfId="0" applyNumberFormat="1" applyFont="1" applyFill="1" applyBorder="1" applyAlignment="1">
      <alignment horizontal="right" vertical="center"/>
    </xf>
    <xf numFmtId="3" fontId="1" fillId="32" borderId="30" xfId="0" applyNumberFormat="1" applyFont="1" applyFill="1" applyBorder="1" applyAlignment="1">
      <alignment horizontal="right" vertical="center"/>
    </xf>
    <xf numFmtId="3" fontId="1" fillId="32" borderId="31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left" vertical="center"/>
    </xf>
    <xf numFmtId="0" fontId="0" fillId="33" borderId="23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3" fontId="0" fillId="33" borderId="16" xfId="0" applyNumberFormat="1" applyFont="1" applyFill="1" applyBorder="1" applyAlignment="1">
      <alignment horizontal="right"/>
    </xf>
    <xf numFmtId="3" fontId="0" fillId="33" borderId="18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/>
    </xf>
    <xf numFmtId="3" fontId="0" fillId="32" borderId="30" xfId="0" applyNumberFormat="1" applyFont="1" applyFill="1" applyBorder="1" applyAlignment="1">
      <alignment horizontal="right" vertical="center"/>
    </xf>
    <xf numFmtId="164" fontId="4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3" fontId="1" fillId="34" borderId="25" xfId="0" applyNumberFormat="1" applyFont="1" applyFill="1" applyBorder="1" applyAlignment="1">
      <alignment horizontal="right" vertical="center"/>
    </xf>
    <xf numFmtId="3" fontId="1" fillId="34" borderId="26" xfId="0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1" fillId="0" borderId="37" xfId="0" applyFont="1" applyFill="1" applyBorder="1" applyAlignment="1">
      <alignment horizontal="center" wrapText="1"/>
    </xf>
    <xf numFmtId="3" fontId="1" fillId="32" borderId="38" xfId="0" applyNumberFormat="1" applyFont="1" applyFill="1" applyBorder="1" applyAlignment="1">
      <alignment horizontal="right" vertical="center"/>
    </xf>
    <xf numFmtId="3" fontId="0" fillId="32" borderId="39" xfId="0" applyNumberFormat="1" applyFont="1" applyFill="1" applyBorder="1" applyAlignment="1">
      <alignment horizontal="right" vertical="center"/>
    </xf>
    <xf numFmtId="0" fontId="1" fillId="32" borderId="24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1" fillId="32" borderId="26" xfId="0" applyFont="1" applyFill="1" applyBorder="1" applyAlignment="1">
      <alignment horizontal="left" vertical="center" wrapText="1"/>
    </xf>
    <xf numFmtId="16" fontId="0" fillId="0" borderId="15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1" fillId="32" borderId="2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1" fillId="32" borderId="31" xfId="0" applyFont="1" applyFill="1" applyBorder="1" applyAlignment="1">
      <alignment vertical="center" wrapText="1"/>
    </xf>
    <xf numFmtId="3" fontId="0" fillId="0" borderId="40" xfId="0" applyNumberFormat="1" applyFont="1" applyFill="1" applyBorder="1" applyAlignment="1">
      <alignment horizontal="right" vertical="center"/>
    </xf>
    <xf numFmtId="0" fontId="1" fillId="32" borderId="2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workbookViewId="0" topLeftCell="A1">
      <selection activeCell="C32" sqref="C32"/>
    </sheetView>
  </sheetViews>
  <sheetFormatPr defaultColWidth="9.00390625" defaultRowHeight="12.75"/>
  <cols>
    <col min="1" max="1" width="76.7109375" style="0" customWidth="1"/>
    <col min="2" max="3" width="16.7109375" style="0" customWidth="1"/>
  </cols>
  <sheetData>
    <row r="1" spans="1:3" ht="18">
      <c r="A1" s="96" t="s">
        <v>39</v>
      </c>
      <c r="B1" s="96"/>
      <c r="C1" s="96"/>
    </row>
    <row r="2" spans="1:3" ht="13.5" thickBot="1">
      <c r="A2" s="7"/>
      <c r="B2" s="6"/>
      <c r="C2" s="8" t="s">
        <v>1</v>
      </c>
    </row>
    <row r="3" spans="1:3" ht="13.5" thickBot="1">
      <c r="A3" s="23"/>
      <c r="B3" s="78" t="s">
        <v>18</v>
      </c>
      <c r="C3" s="42" t="s">
        <v>0</v>
      </c>
    </row>
    <row r="4" spans="1:3" ht="12.75" customHeight="1">
      <c r="A4" s="81" t="s">
        <v>2</v>
      </c>
      <c r="B4" s="79">
        <f>SUM(B5:B11)</f>
        <v>2438016.94</v>
      </c>
      <c r="C4" s="29">
        <f>SUM(B4:B4)</f>
        <v>2438016.94</v>
      </c>
    </row>
    <row r="5" spans="1:3" ht="12.75" customHeight="1">
      <c r="A5" s="35" t="s">
        <v>12</v>
      </c>
      <c r="B5" s="15">
        <f>SURO!B5+ENVINET!B5</f>
        <v>1711951</v>
      </c>
      <c r="C5" s="20"/>
    </row>
    <row r="6" spans="1:3" ht="12.75" customHeight="1">
      <c r="A6" s="35" t="s">
        <v>16</v>
      </c>
      <c r="B6" s="15">
        <f>SURO!B6+ENVINET!B6</f>
        <v>0</v>
      </c>
      <c r="C6" s="20"/>
    </row>
    <row r="7" spans="1:3" ht="12.75" customHeight="1">
      <c r="A7" s="82" t="s">
        <v>17</v>
      </c>
      <c r="B7" s="15">
        <f>SURO!B7+ENVINET!B7</f>
        <v>40000</v>
      </c>
      <c r="C7" s="20"/>
    </row>
    <row r="8" spans="1:3" ht="12.75" customHeight="1">
      <c r="A8" s="82" t="s">
        <v>11</v>
      </c>
      <c r="B8" s="15">
        <f>SURO!B8+ENVINET!B8</f>
        <v>427987.75</v>
      </c>
      <c r="C8" s="20"/>
    </row>
    <row r="9" spans="1:3" ht="12.75" customHeight="1">
      <c r="A9" s="82" t="s">
        <v>6</v>
      </c>
      <c r="B9" s="15">
        <f>SURO!B9+ENVINET!B9</f>
        <v>154075.19</v>
      </c>
      <c r="C9" s="20"/>
    </row>
    <row r="10" spans="1:3" ht="12.75" customHeight="1">
      <c r="A10" s="83" t="s">
        <v>7</v>
      </c>
      <c r="B10" s="15">
        <f>SURO!B10+ENVINET!B10</f>
        <v>9003</v>
      </c>
      <c r="C10" s="34"/>
    </row>
    <row r="11" spans="1:3" ht="12.75" customHeight="1" thickBot="1">
      <c r="A11" s="87" t="s">
        <v>8</v>
      </c>
      <c r="B11" s="19">
        <f>SURO!B11+ENVINET!B11</f>
        <v>95000</v>
      </c>
      <c r="C11" s="21"/>
    </row>
    <row r="12" spans="1:3" ht="12.75" customHeight="1">
      <c r="A12" s="95" t="s">
        <v>33</v>
      </c>
      <c r="B12" s="28">
        <f>+SUM(B13:B16)</f>
        <v>0</v>
      </c>
      <c r="C12" s="27">
        <f>SUM(B12:B12)</f>
        <v>0</v>
      </c>
    </row>
    <row r="13" spans="1:3" ht="12.75" customHeight="1">
      <c r="A13" s="86" t="s">
        <v>34</v>
      </c>
      <c r="B13" s="15">
        <v>0</v>
      </c>
      <c r="C13" s="20"/>
    </row>
    <row r="14" spans="1:3" ht="12.75" customHeight="1">
      <c r="A14" s="35" t="s">
        <v>35</v>
      </c>
      <c r="B14" s="15">
        <v>0</v>
      </c>
      <c r="C14" s="20"/>
    </row>
    <row r="15" spans="1:3" ht="12.75" customHeight="1">
      <c r="A15" s="35" t="s">
        <v>9</v>
      </c>
      <c r="B15" s="15">
        <v>0</v>
      </c>
      <c r="C15" s="20"/>
    </row>
    <row r="16" spans="1:3" ht="12.75" customHeight="1" thickBot="1">
      <c r="A16" s="84" t="s">
        <v>10</v>
      </c>
      <c r="B16" s="17">
        <v>0</v>
      </c>
      <c r="C16" s="22"/>
    </row>
    <row r="17" spans="1:3" ht="12.75" customHeight="1">
      <c r="A17" s="81" t="s">
        <v>5</v>
      </c>
      <c r="B17" s="28">
        <f>+SUM(B18)</f>
        <v>146000</v>
      </c>
      <c r="C17" s="29">
        <f>SUM(B17:B17)</f>
        <v>146000</v>
      </c>
    </row>
    <row r="18" spans="1:3" ht="12.75" customHeight="1" thickBot="1">
      <c r="A18" s="88" t="s">
        <v>23</v>
      </c>
      <c r="B18" s="17">
        <f>SURO!B18+ENVINET!B18</f>
        <v>146000</v>
      </c>
      <c r="C18" s="21"/>
    </row>
    <row r="19" spans="1:3" ht="12.75" customHeight="1">
      <c r="A19" s="89" t="s">
        <v>3</v>
      </c>
      <c r="B19" s="31">
        <f>+SUM(B20:B22)</f>
        <v>205200</v>
      </c>
      <c r="C19" s="27">
        <f>SUM(B19:B19)</f>
        <v>205200</v>
      </c>
    </row>
    <row r="20" spans="1:3" ht="12.75" customHeight="1">
      <c r="A20" s="90" t="s">
        <v>15</v>
      </c>
      <c r="B20" s="39">
        <f>SURO!B20+ENVINET!B20</f>
        <v>155200</v>
      </c>
      <c r="C20" s="34"/>
    </row>
    <row r="21" spans="1:3" ht="12.75" customHeight="1">
      <c r="A21" s="91" t="s">
        <v>13</v>
      </c>
      <c r="B21" s="94">
        <f>SURO!B21+ENVINET!B21</f>
        <v>0</v>
      </c>
      <c r="C21" s="20"/>
    </row>
    <row r="22" spans="1:3" ht="12.75" customHeight="1" thickBot="1">
      <c r="A22" s="87" t="s">
        <v>14</v>
      </c>
      <c r="B22" s="39">
        <f>SURO!B22+ENVINET!B22</f>
        <v>50000</v>
      </c>
      <c r="C22" s="22"/>
    </row>
    <row r="23" spans="1:3" ht="12.75" customHeight="1">
      <c r="A23" s="81" t="s">
        <v>4</v>
      </c>
      <c r="B23" s="72">
        <f>+SUM(B24)</f>
        <v>154783</v>
      </c>
      <c r="C23" s="73">
        <f>SUM(B23:B23)</f>
        <v>154783</v>
      </c>
    </row>
    <row r="24" spans="1:3" ht="12.75" customHeight="1" thickBot="1">
      <c r="A24" s="92" t="s">
        <v>24</v>
      </c>
      <c r="B24" s="66">
        <f>SURO!B24</f>
        <v>154783</v>
      </c>
      <c r="C24" s="21"/>
    </row>
    <row r="25" spans="1:3" ht="12.75" customHeight="1" thickBot="1">
      <c r="A25" s="93" t="s">
        <v>36</v>
      </c>
      <c r="B25" s="80">
        <f>+SUM(B4,B12,B17,B19,B23)</f>
        <v>2943999.94</v>
      </c>
      <c r="C25" s="67">
        <f>SUM(B25:B25)</f>
        <v>2943999.94</v>
      </c>
    </row>
    <row r="26" spans="1:3" ht="12.75">
      <c r="A26" s="43"/>
      <c r="B26" s="39"/>
      <c r="C26" s="39"/>
    </row>
    <row r="27" spans="1:3" ht="12.75">
      <c r="A27" s="97"/>
      <c r="B27" s="97"/>
      <c r="C27" s="6"/>
    </row>
    <row r="28" spans="1:3" ht="13.5">
      <c r="A28" s="45"/>
      <c r="B28" s="47"/>
      <c r="C28" s="6"/>
    </row>
    <row r="29" spans="1:3" ht="13.5">
      <c r="A29" s="77"/>
      <c r="B29" s="47"/>
      <c r="C29" s="68"/>
    </row>
    <row r="30" spans="1:3" ht="12.75">
      <c r="A30" s="98"/>
      <c r="B30" s="99"/>
      <c r="C30" s="6"/>
    </row>
    <row r="31" spans="1:3" ht="12.75">
      <c r="A31" s="98"/>
      <c r="B31" s="99"/>
      <c r="C31" s="6"/>
    </row>
  </sheetData>
  <sheetProtection/>
  <mergeCells count="4">
    <mergeCell ref="A1:C1"/>
    <mergeCell ref="A27:B27"/>
    <mergeCell ref="A30:B30"/>
    <mergeCell ref="A31:B31"/>
  </mergeCells>
  <printOptions/>
  <pageMargins left="0.7" right="0.7" top="0.75" bottom="0.75" header="0.3" footer="0.3"/>
  <pageSetup fitToHeight="1" fitToWidth="1" horizontalDpi="600" verticalDpi="600" orientation="landscape" paperSize="9" r:id="rId3"/>
  <headerFooter>
    <oddHeader>&amp;RPříloha č. 3 Smlouvy
Počet listů: 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3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9.421875" style="0" bestFit="1" customWidth="1"/>
    <col min="2" max="2" width="127.421875" style="0" bestFit="1" customWidth="1"/>
  </cols>
  <sheetData>
    <row r="1" ht="13.5" thickBot="1"/>
    <row r="2" spans="1:2" ht="25.5">
      <c r="A2" s="9" t="s">
        <v>2</v>
      </c>
      <c r="B2" s="70"/>
    </row>
    <row r="3" spans="1:2" ht="12.75">
      <c r="A3" s="11" t="s">
        <v>12</v>
      </c>
      <c r="B3" s="71" t="s">
        <v>20</v>
      </c>
    </row>
    <row r="4" spans="1:2" ht="25.5">
      <c r="A4" s="36" t="s">
        <v>17</v>
      </c>
      <c r="B4" s="71" t="s">
        <v>25</v>
      </c>
    </row>
    <row r="5" spans="1:2" ht="13.5" thickBot="1">
      <c r="A5" s="38" t="s">
        <v>8</v>
      </c>
      <c r="B5" s="71" t="s">
        <v>26</v>
      </c>
    </row>
    <row r="6" spans="1:2" ht="25.5">
      <c r="A6" s="9" t="s">
        <v>5</v>
      </c>
      <c r="B6" s="70"/>
    </row>
    <row r="7" spans="1:2" s="76" customFormat="1" ht="36.75" customHeight="1" thickBot="1">
      <c r="A7" s="74" t="s">
        <v>23</v>
      </c>
      <c r="B7" s="75" t="s">
        <v>31</v>
      </c>
    </row>
    <row r="8" spans="1:2" ht="25.5">
      <c r="A8" s="13" t="s">
        <v>3</v>
      </c>
      <c r="B8" s="70"/>
    </row>
    <row r="9" spans="1:2" ht="12.75">
      <c r="A9" s="62" t="s">
        <v>15</v>
      </c>
      <c r="B9" s="71" t="s">
        <v>28</v>
      </c>
    </row>
    <row r="10" spans="1:2" ht="12.75">
      <c r="A10" s="63" t="s">
        <v>13</v>
      </c>
      <c r="B10" s="70"/>
    </row>
    <row r="11" spans="1:2" ht="28.5" customHeight="1" thickBot="1">
      <c r="A11" s="12" t="s">
        <v>14</v>
      </c>
      <c r="B11" s="75" t="s">
        <v>32</v>
      </c>
    </row>
    <row r="12" spans="1:2" ht="25.5">
      <c r="A12" s="9" t="s">
        <v>4</v>
      </c>
      <c r="B12" s="70"/>
    </row>
    <row r="13" spans="1:2" ht="13.5" thickBot="1">
      <c r="A13" s="26" t="s">
        <v>24</v>
      </c>
      <c r="B13" s="71" t="s">
        <v>30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Layout" workbookViewId="0" topLeftCell="A1">
      <selection activeCell="G15" sqref="G15"/>
    </sheetView>
  </sheetViews>
  <sheetFormatPr defaultColWidth="9.140625" defaultRowHeight="12.75"/>
  <cols>
    <col min="1" max="1" width="76.7109375" style="7" customWidth="1"/>
    <col min="2" max="3" width="16.7109375" style="6" customWidth="1"/>
    <col min="4" max="16384" width="9.140625" style="2" customWidth="1"/>
  </cols>
  <sheetData>
    <row r="1" spans="1:3" ht="18">
      <c r="A1" s="96" t="s">
        <v>37</v>
      </c>
      <c r="B1" s="96"/>
      <c r="C1" s="96"/>
    </row>
    <row r="2" ht="11.25" customHeight="1" thickBot="1">
      <c r="C2" s="8" t="s">
        <v>1</v>
      </c>
    </row>
    <row r="3" spans="1:4" ht="15.75" customHeight="1" thickBot="1">
      <c r="A3" s="23"/>
      <c r="B3" s="78" t="s">
        <v>18</v>
      </c>
      <c r="C3" s="42" t="s">
        <v>0</v>
      </c>
      <c r="D3" s="1"/>
    </row>
    <row r="4" spans="1:10" s="4" customFormat="1" ht="15.75" customHeight="1">
      <c r="A4" s="81" t="s">
        <v>2</v>
      </c>
      <c r="B4" s="79">
        <v>747217</v>
      </c>
      <c r="C4" s="29">
        <f>B4</f>
        <v>747217</v>
      </c>
      <c r="D4" s="3"/>
      <c r="E4" s="3"/>
      <c r="F4" s="3"/>
      <c r="G4" s="3"/>
      <c r="H4" s="3"/>
      <c r="I4" s="3"/>
      <c r="J4" s="3"/>
    </row>
    <row r="5" spans="1:10" ht="15.75" customHeight="1">
      <c r="A5" s="35" t="s">
        <v>12</v>
      </c>
      <c r="B5" s="15">
        <v>450160</v>
      </c>
      <c r="C5" s="20"/>
      <c r="D5" s="1"/>
      <c r="E5" s="1"/>
      <c r="F5" s="1"/>
      <c r="G5" s="1"/>
      <c r="H5" s="1"/>
      <c r="I5" s="1"/>
      <c r="J5" s="1"/>
    </row>
    <row r="6" spans="1:10" ht="15.75" customHeight="1">
      <c r="A6" s="35" t="s">
        <v>16</v>
      </c>
      <c r="B6" s="15">
        <v>0</v>
      </c>
      <c r="C6" s="20"/>
      <c r="D6" s="1"/>
      <c r="E6" s="1"/>
      <c r="F6" s="1"/>
      <c r="G6" s="1"/>
      <c r="H6" s="1"/>
      <c r="I6" s="1"/>
      <c r="J6" s="1"/>
    </row>
    <row r="7" spans="1:10" ht="15.75" customHeight="1">
      <c r="A7" s="82" t="s">
        <v>17</v>
      </c>
      <c r="B7" s="60">
        <v>40000</v>
      </c>
      <c r="C7" s="20"/>
      <c r="D7" s="1"/>
      <c r="E7" s="1"/>
      <c r="F7" s="1"/>
      <c r="G7" s="1"/>
      <c r="H7" s="1"/>
      <c r="I7" s="1"/>
      <c r="J7" s="1"/>
    </row>
    <row r="8" spans="1:10" ht="15.75" customHeight="1">
      <c r="A8" s="82" t="s">
        <v>11</v>
      </c>
      <c r="B8" s="15">
        <v>112540</v>
      </c>
      <c r="C8" s="20"/>
      <c r="D8" s="1"/>
      <c r="E8" s="1"/>
      <c r="F8" s="1"/>
      <c r="G8" s="1"/>
      <c r="H8" s="1"/>
      <c r="I8" s="1"/>
      <c r="J8" s="1"/>
    </row>
    <row r="9" spans="1:10" ht="15.75" customHeight="1">
      <c r="A9" s="82" t="s">
        <v>6</v>
      </c>
      <c r="B9" s="15">
        <v>40514</v>
      </c>
      <c r="C9" s="20"/>
      <c r="D9" s="1"/>
      <c r="E9" s="1"/>
      <c r="F9" s="1"/>
      <c r="G9" s="1"/>
      <c r="H9" s="1"/>
      <c r="I9" s="1"/>
      <c r="J9" s="1"/>
    </row>
    <row r="10" spans="1:10" ht="15.75" customHeight="1">
      <c r="A10" s="83" t="s">
        <v>7</v>
      </c>
      <c r="B10" s="33">
        <v>9003</v>
      </c>
      <c r="C10" s="34"/>
      <c r="D10" s="1"/>
      <c r="E10" s="1"/>
      <c r="F10" s="1"/>
      <c r="G10" s="1"/>
      <c r="H10" s="1"/>
      <c r="I10" s="1"/>
      <c r="J10" s="1"/>
    </row>
    <row r="11" spans="1:10" ht="15.75" customHeight="1" thickBot="1">
      <c r="A11" s="84" t="s">
        <v>8</v>
      </c>
      <c r="B11" s="61">
        <v>95000</v>
      </c>
      <c r="C11" s="22"/>
      <c r="D11" s="1"/>
      <c r="E11" s="1"/>
      <c r="F11" s="1"/>
      <c r="G11" s="1"/>
      <c r="H11" s="1"/>
      <c r="I11" s="1"/>
      <c r="J11" s="1"/>
    </row>
    <row r="12" spans="1:10" s="4" customFormat="1" ht="27" customHeight="1">
      <c r="A12" s="85" t="s">
        <v>33</v>
      </c>
      <c r="B12" s="30">
        <v>0</v>
      </c>
      <c r="C12" s="29">
        <f>SUM(B12:B12)</f>
        <v>0</v>
      </c>
      <c r="D12" s="3"/>
      <c r="E12" s="3"/>
      <c r="F12" s="3"/>
      <c r="G12" s="3"/>
      <c r="H12" s="3"/>
      <c r="I12" s="3"/>
      <c r="J12" s="3"/>
    </row>
    <row r="13" spans="1:10" ht="15.75" customHeight="1">
      <c r="A13" s="86" t="s">
        <v>38</v>
      </c>
      <c r="B13" s="15">
        <v>0</v>
      </c>
      <c r="C13" s="20"/>
      <c r="D13" s="1"/>
      <c r="E13" s="1"/>
      <c r="F13" s="1"/>
      <c r="G13" s="1"/>
      <c r="H13" s="1"/>
      <c r="I13" s="1"/>
      <c r="J13" s="1"/>
    </row>
    <row r="14" spans="1:10" ht="15.75" customHeight="1">
      <c r="A14" s="35" t="s">
        <v>35</v>
      </c>
      <c r="B14" s="15">
        <v>0</v>
      </c>
      <c r="C14" s="20"/>
      <c r="D14" s="1"/>
      <c r="E14" s="1"/>
      <c r="F14" s="1"/>
      <c r="G14" s="1"/>
      <c r="H14" s="1"/>
      <c r="I14" s="1"/>
      <c r="J14" s="1"/>
    </row>
    <row r="15" spans="1:10" ht="15.75" customHeight="1">
      <c r="A15" s="35" t="s">
        <v>9</v>
      </c>
      <c r="B15" s="15">
        <v>0</v>
      </c>
      <c r="C15" s="20"/>
      <c r="D15" s="1"/>
      <c r="E15" s="1"/>
      <c r="F15" s="1"/>
      <c r="G15" s="1"/>
      <c r="H15" s="1"/>
      <c r="I15" s="1"/>
      <c r="J15" s="1"/>
    </row>
    <row r="16" spans="1:10" ht="15.75" customHeight="1" thickBot="1">
      <c r="A16" s="87" t="s">
        <v>10</v>
      </c>
      <c r="B16" s="19">
        <v>0</v>
      </c>
      <c r="C16" s="22"/>
      <c r="D16" s="1"/>
      <c r="E16" s="1"/>
      <c r="F16" s="1"/>
      <c r="G16" s="1"/>
      <c r="H16" s="1"/>
      <c r="I16" s="1"/>
      <c r="J16" s="1"/>
    </row>
    <row r="17" spans="1:10" s="4" customFormat="1" ht="15.75" customHeight="1">
      <c r="A17" s="81" t="s">
        <v>5</v>
      </c>
      <c r="B17" s="28">
        <v>56000</v>
      </c>
      <c r="C17" s="29">
        <f>SUM(B17:B17)</f>
        <v>56000</v>
      </c>
      <c r="D17" s="3"/>
      <c r="E17" s="3"/>
      <c r="F17" s="3"/>
      <c r="G17" s="3"/>
      <c r="H17" s="3"/>
      <c r="I17" s="3"/>
      <c r="J17" s="3"/>
    </row>
    <row r="18" spans="1:10" ht="15.75" customHeight="1" thickBot="1">
      <c r="A18" s="88" t="s">
        <v>23</v>
      </c>
      <c r="B18" s="17">
        <v>56000</v>
      </c>
      <c r="C18" s="21"/>
      <c r="D18" s="1"/>
      <c r="E18" s="1"/>
      <c r="F18" s="1"/>
      <c r="G18" s="1"/>
      <c r="H18" s="1"/>
      <c r="I18" s="1"/>
      <c r="J18" s="1"/>
    </row>
    <row r="19" spans="1:10" s="4" customFormat="1" ht="15.75" customHeight="1">
      <c r="A19" s="89" t="s">
        <v>3</v>
      </c>
      <c r="B19" s="31">
        <v>65000</v>
      </c>
      <c r="C19" s="27">
        <f>SUM(B19:B19)</f>
        <v>65000</v>
      </c>
      <c r="D19" s="3"/>
      <c r="E19" s="3"/>
      <c r="F19" s="3"/>
      <c r="G19" s="3"/>
      <c r="H19" s="3"/>
      <c r="I19" s="3"/>
      <c r="J19" s="3"/>
    </row>
    <row r="20" spans="1:10" s="4" customFormat="1" ht="15.75" customHeight="1">
      <c r="A20" s="90" t="s">
        <v>15</v>
      </c>
      <c r="B20" s="39">
        <v>15000</v>
      </c>
      <c r="C20" s="34"/>
      <c r="D20" s="3"/>
      <c r="E20" s="3"/>
      <c r="F20" s="3"/>
      <c r="G20" s="3"/>
      <c r="H20" s="3"/>
      <c r="I20" s="3"/>
      <c r="J20" s="3"/>
    </row>
    <row r="21" spans="1:10" s="4" customFormat="1" ht="15.75" customHeight="1">
      <c r="A21" s="91" t="s">
        <v>13</v>
      </c>
      <c r="B21" s="41">
        <v>0</v>
      </c>
      <c r="C21" s="20"/>
      <c r="D21" s="3"/>
      <c r="E21" s="3"/>
      <c r="F21" s="3"/>
      <c r="G21" s="3"/>
      <c r="H21" s="3"/>
      <c r="I21" s="3"/>
      <c r="J21" s="3"/>
    </row>
    <row r="22" spans="1:10" ht="15.75" customHeight="1" thickBot="1">
      <c r="A22" s="87" t="s">
        <v>14</v>
      </c>
      <c r="B22" s="19">
        <v>50000</v>
      </c>
      <c r="C22" s="22"/>
      <c r="D22" s="1"/>
      <c r="E22" s="1"/>
      <c r="F22" s="1"/>
      <c r="G22" s="1"/>
      <c r="H22" s="1"/>
      <c r="I22" s="1"/>
      <c r="J22" s="1"/>
    </row>
    <row r="23" spans="1:10" s="4" customFormat="1" ht="15.75" customHeight="1">
      <c r="A23" s="81" t="s">
        <v>4</v>
      </c>
      <c r="B23" s="64">
        <v>154783</v>
      </c>
      <c r="C23" s="65">
        <f>SUM(B23:B23)</f>
        <v>154783</v>
      </c>
      <c r="D23" s="3"/>
      <c r="E23" s="3"/>
      <c r="F23" s="3"/>
      <c r="G23" s="3"/>
      <c r="H23" s="3"/>
      <c r="I23" s="3"/>
      <c r="J23" s="3"/>
    </row>
    <row r="24" spans="1:10" ht="15.75" customHeight="1" thickBot="1">
      <c r="A24" s="92" t="s">
        <v>24</v>
      </c>
      <c r="B24" s="66">
        <v>154783</v>
      </c>
      <c r="C24" s="21"/>
      <c r="D24" s="1"/>
      <c r="E24" s="1"/>
      <c r="F24" s="1"/>
      <c r="G24" s="1"/>
      <c r="H24" s="1"/>
      <c r="I24" s="1"/>
      <c r="J24" s="1"/>
    </row>
    <row r="25" spans="1:10" s="4" customFormat="1" ht="15.75" customHeight="1" thickBot="1">
      <c r="A25" s="93" t="s">
        <v>36</v>
      </c>
      <c r="B25" s="80">
        <v>1023000</v>
      </c>
      <c r="C25" s="67">
        <f>SUM(B25:B25)</f>
        <v>1023000</v>
      </c>
      <c r="D25" s="3"/>
      <c r="E25" s="3"/>
      <c r="F25" s="3"/>
      <c r="G25" s="3"/>
      <c r="H25" s="3"/>
      <c r="I25" s="3"/>
      <c r="J25" s="3"/>
    </row>
    <row r="26" spans="1:10" s="4" customFormat="1" ht="7.5" customHeight="1">
      <c r="A26" s="43"/>
      <c r="B26" s="39"/>
      <c r="C26" s="39"/>
      <c r="D26" s="3"/>
      <c r="E26" s="3"/>
      <c r="F26" s="3"/>
      <c r="G26" s="3"/>
      <c r="H26" s="3"/>
      <c r="I26" s="3"/>
      <c r="J26" s="3"/>
    </row>
    <row r="27" spans="1:2" ht="13.5" customHeight="1">
      <c r="A27" s="97"/>
      <c r="B27" s="97"/>
    </row>
    <row r="28" spans="1:2" ht="13.5" customHeight="1">
      <c r="A28" s="45"/>
      <c r="B28" s="47"/>
    </row>
    <row r="29" spans="1:3" ht="13.5" customHeight="1">
      <c r="A29" s="77"/>
      <c r="B29" s="47"/>
      <c r="C29" s="68"/>
    </row>
    <row r="30" spans="1:2" ht="13.5" customHeight="1">
      <c r="A30" s="98"/>
      <c r="B30" s="99"/>
    </row>
    <row r="31" spans="1:2" ht="13.5" customHeight="1">
      <c r="A31" s="98"/>
      <c r="B31" s="99"/>
    </row>
    <row r="32" spans="1:2" ht="13.5" customHeight="1">
      <c r="A32" s="48"/>
      <c r="B32" s="47"/>
    </row>
    <row r="33" spans="1:2" ht="13.5" customHeight="1">
      <c r="A33" s="49"/>
      <c r="B33" s="47"/>
    </row>
    <row r="34" spans="1:2" ht="13.5" customHeight="1">
      <c r="A34" s="44"/>
      <c r="B34" s="69"/>
    </row>
    <row r="35" spans="1:2" ht="13.5" customHeight="1">
      <c r="A35" s="44"/>
      <c r="B35" s="47"/>
    </row>
    <row r="36" ht="15.75" customHeight="1"/>
    <row r="37" ht="15.75" customHeight="1"/>
    <row r="38" ht="15.75" customHeight="1"/>
    <row r="39" ht="13.5" customHeight="1"/>
    <row r="40" ht="13.5" customHeight="1"/>
    <row r="41" ht="13.5" customHeight="1"/>
  </sheetData>
  <sheetProtection/>
  <mergeCells count="4">
    <mergeCell ref="A1:C1"/>
    <mergeCell ref="A27:B27"/>
    <mergeCell ref="A30:B30"/>
    <mergeCell ref="A31:B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&amp;RPříloha č. 3 Smlouvy
Počet listů: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A1" sqref="A1:C1"/>
    </sheetView>
  </sheetViews>
  <sheetFormatPr defaultColWidth="9.140625" defaultRowHeight="12.75"/>
  <cols>
    <col min="1" max="1" width="76.7109375" style="7" customWidth="1"/>
    <col min="2" max="2" width="16.7109375" style="2" customWidth="1"/>
    <col min="3" max="3" width="16.7109375" style="6" customWidth="1"/>
    <col min="4" max="16384" width="9.140625" style="2" customWidth="1"/>
  </cols>
  <sheetData>
    <row r="1" spans="1:3" ht="18">
      <c r="A1" s="96" t="s">
        <v>40</v>
      </c>
      <c r="B1" s="96"/>
      <c r="C1" s="96"/>
    </row>
    <row r="2" ht="11.25" customHeight="1" thickBot="1">
      <c r="C2" s="8" t="s">
        <v>1</v>
      </c>
    </row>
    <row r="3" spans="1:4" ht="15.75" customHeight="1" thickBot="1">
      <c r="A3" s="23"/>
      <c r="B3" s="24" t="s">
        <v>18</v>
      </c>
      <c r="C3" s="42" t="s">
        <v>0</v>
      </c>
      <c r="D3" s="1"/>
    </row>
    <row r="4" spans="1:10" s="4" customFormat="1" ht="15.75" customHeight="1">
      <c r="A4" s="9" t="s">
        <v>2</v>
      </c>
      <c r="B4" s="27">
        <f>SUM(B5:B11)</f>
        <v>1690799.94</v>
      </c>
      <c r="C4" s="29">
        <f>SUM(B4:B4)</f>
        <v>1690799.94</v>
      </c>
      <c r="D4" s="3"/>
      <c r="E4" s="3"/>
      <c r="F4" s="3"/>
      <c r="G4" s="3"/>
      <c r="H4" s="3"/>
      <c r="I4" s="3"/>
      <c r="J4" s="3"/>
    </row>
    <row r="5" spans="1:10" ht="15.75" customHeight="1">
      <c r="A5" s="11" t="s">
        <v>12</v>
      </c>
      <c r="B5" s="14">
        <v>1261791</v>
      </c>
      <c r="C5" s="20"/>
      <c r="D5" s="1"/>
      <c r="E5" s="1"/>
      <c r="F5" s="1"/>
      <c r="G5" s="1"/>
      <c r="H5" s="1"/>
      <c r="I5" s="1"/>
      <c r="J5" s="1"/>
    </row>
    <row r="6" spans="1:10" ht="15.75" customHeight="1">
      <c r="A6" s="35" t="s">
        <v>16</v>
      </c>
      <c r="B6" s="14">
        <v>0</v>
      </c>
      <c r="C6" s="20"/>
      <c r="D6" s="1"/>
      <c r="E6" s="1"/>
      <c r="F6" s="1"/>
      <c r="G6" s="1"/>
      <c r="H6" s="1"/>
      <c r="I6" s="1"/>
      <c r="J6" s="1"/>
    </row>
    <row r="7" spans="1:10" ht="15.75" customHeight="1">
      <c r="A7" s="36" t="s">
        <v>17</v>
      </c>
      <c r="B7" s="14">
        <v>0</v>
      </c>
      <c r="C7" s="20"/>
      <c r="D7" s="1"/>
      <c r="E7" s="1"/>
      <c r="F7" s="1"/>
      <c r="G7" s="1"/>
      <c r="H7" s="1"/>
      <c r="I7" s="1"/>
      <c r="J7" s="1"/>
    </row>
    <row r="8" spans="1:10" ht="15.75" customHeight="1">
      <c r="A8" s="36" t="s">
        <v>11</v>
      </c>
      <c r="B8" s="14">
        <f>B5*0.25</f>
        <v>315447.75</v>
      </c>
      <c r="C8" s="20"/>
      <c r="D8" s="1"/>
      <c r="E8" s="1"/>
      <c r="F8" s="1"/>
      <c r="G8" s="1"/>
      <c r="H8" s="1"/>
      <c r="I8" s="1"/>
      <c r="J8" s="1"/>
    </row>
    <row r="9" spans="1:10" ht="15.75" customHeight="1">
      <c r="A9" s="36" t="s">
        <v>6</v>
      </c>
      <c r="B9" s="14">
        <f>B5*0.09</f>
        <v>113561.19</v>
      </c>
      <c r="C9" s="20"/>
      <c r="D9" s="1"/>
      <c r="E9" s="1"/>
      <c r="F9" s="1"/>
      <c r="G9" s="1"/>
      <c r="H9" s="1"/>
      <c r="I9" s="1"/>
      <c r="J9" s="1"/>
    </row>
    <row r="10" spans="1:10" ht="15.75" customHeight="1">
      <c r="A10" s="37" t="s">
        <v>7</v>
      </c>
      <c r="B10" s="32">
        <v>0</v>
      </c>
      <c r="C10" s="34"/>
      <c r="D10" s="1"/>
      <c r="E10" s="1"/>
      <c r="F10" s="1"/>
      <c r="G10" s="1"/>
      <c r="H10" s="1"/>
      <c r="I10" s="1"/>
      <c r="J10" s="1"/>
    </row>
    <row r="11" spans="1:10" ht="15.75" customHeight="1" thickBot="1">
      <c r="A11" s="38" t="s">
        <v>8</v>
      </c>
      <c r="B11" s="16">
        <v>0</v>
      </c>
      <c r="C11" s="22"/>
      <c r="D11" s="1"/>
      <c r="E11" s="1"/>
      <c r="F11" s="1"/>
      <c r="G11" s="1"/>
      <c r="H11" s="1"/>
      <c r="I11" s="1"/>
      <c r="J11" s="1"/>
    </row>
    <row r="12" spans="1:10" s="4" customFormat="1" ht="27" customHeight="1">
      <c r="A12" s="10" t="s">
        <v>33</v>
      </c>
      <c r="B12" s="29">
        <f>SUM(B13:B16)</f>
        <v>0</v>
      </c>
      <c r="C12" s="29">
        <v>0</v>
      </c>
      <c r="D12" s="3"/>
      <c r="E12" s="3"/>
      <c r="F12" s="3"/>
      <c r="G12" s="3"/>
      <c r="H12" s="3"/>
      <c r="I12" s="3"/>
      <c r="J12" s="3"/>
    </row>
    <row r="13" spans="1:10" ht="15.75" customHeight="1">
      <c r="A13" s="25" t="s">
        <v>34</v>
      </c>
      <c r="B13" s="14">
        <v>0</v>
      </c>
      <c r="C13" s="20"/>
      <c r="D13" s="1"/>
      <c r="E13" s="1"/>
      <c r="F13" s="1"/>
      <c r="G13" s="1"/>
      <c r="H13" s="1"/>
      <c r="I13" s="1"/>
      <c r="J13" s="1"/>
    </row>
    <row r="14" spans="1:10" ht="15.75" customHeight="1">
      <c r="A14" s="11" t="s">
        <v>35</v>
      </c>
      <c r="B14" s="14">
        <v>0</v>
      </c>
      <c r="C14" s="20"/>
      <c r="D14" s="1"/>
      <c r="E14" s="1"/>
      <c r="F14" s="1"/>
      <c r="G14" s="1"/>
      <c r="H14" s="1"/>
      <c r="I14" s="1"/>
      <c r="J14" s="1"/>
    </row>
    <row r="15" spans="1:10" ht="15.75" customHeight="1">
      <c r="A15" s="11" t="s">
        <v>9</v>
      </c>
      <c r="B15" s="14">
        <v>0</v>
      </c>
      <c r="C15" s="20"/>
      <c r="D15" s="1"/>
      <c r="E15" s="1"/>
      <c r="F15" s="1"/>
      <c r="G15" s="1"/>
      <c r="H15" s="1"/>
      <c r="I15" s="1"/>
      <c r="J15" s="1"/>
    </row>
    <row r="16" spans="1:10" ht="15.75" customHeight="1" thickBot="1">
      <c r="A16" s="12" t="s">
        <v>10</v>
      </c>
      <c r="B16" s="18">
        <v>0</v>
      </c>
      <c r="C16" s="22"/>
      <c r="D16" s="1"/>
      <c r="E16" s="1"/>
      <c r="F16" s="1"/>
      <c r="G16" s="1"/>
      <c r="H16" s="1"/>
      <c r="I16" s="1"/>
      <c r="J16" s="1"/>
    </row>
    <row r="17" spans="1:10" s="4" customFormat="1" ht="15.75" customHeight="1">
      <c r="A17" s="9" t="s">
        <v>5</v>
      </c>
      <c r="B17" s="27">
        <f>SUM(B18)</f>
        <v>90000</v>
      </c>
      <c r="C17" s="29">
        <f>B17</f>
        <v>90000</v>
      </c>
      <c r="D17" s="3"/>
      <c r="E17" s="3"/>
      <c r="F17" s="3"/>
      <c r="G17" s="3"/>
      <c r="H17" s="3"/>
      <c r="I17" s="3"/>
      <c r="J17" s="3"/>
    </row>
    <row r="18" spans="1:10" ht="15.75" customHeight="1" thickBot="1">
      <c r="A18" s="26" t="s">
        <v>19</v>
      </c>
      <c r="B18" s="16">
        <v>90000</v>
      </c>
      <c r="C18" s="21"/>
      <c r="D18" s="1"/>
      <c r="E18" s="1"/>
      <c r="F18" s="1"/>
      <c r="G18" s="1"/>
      <c r="H18" s="1"/>
      <c r="I18" s="1"/>
      <c r="J18" s="1"/>
    </row>
    <row r="19" spans="1:10" s="4" customFormat="1" ht="15.75" customHeight="1">
      <c r="A19" s="13" t="s">
        <v>3</v>
      </c>
      <c r="B19" s="50">
        <f>SUM(B20:B22)</f>
        <v>140200</v>
      </c>
      <c r="C19" s="27">
        <f>B19</f>
        <v>140200</v>
      </c>
      <c r="D19" s="3"/>
      <c r="E19" s="3"/>
      <c r="F19" s="3"/>
      <c r="G19" s="3"/>
      <c r="H19" s="3"/>
      <c r="I19" s="3"/>
      <c r="J19" s="3"/>
    </row>
    <row r="20" spans="1:10" s="4" customFormat="1" ht="15.75" customHeight="1">
      <c r="A20" s="53" t="s">
        <v>15</v>
      </c>
      <c r="B20" s="40">
        <v>140200</v>
      </c>
      <c r="C20" s="34"/>
      <c r="D20" s="3"/>
      <c r="E20" s="3"/>
      <c r="F20" s="3"/>
      <c r="G20" s="3"/>
      <c r="H20" s="3"/>
      <c r="I20" s="3"/>
      <c r="J20" s="3"/>
    </row>
    <row r="21" spans="1:10" s="4" customFormat="1" ht="15.75" customHeight="1">
      <c r="A21" s="53" t="s">
        <v>13</v>
      </c>
      <c r="B21" s="40">
        <v>0</v>
      </c>
      <c r="C21" s="20"/>
      <c r="D21" s="3"/>
      <c r="E21" s="3"/>
      <c r="F21" s="3"/>
      <c r="G21" s="3"/>
      <c r="H21" s="3"/>
      <c r="I21" s="3"/>
      <c r="J21" s="3"/>
    </row>
    <row r="22" spans="1:10" ht="15.75" customHeight="1" thickBot="1">
      <c r="A22" s="53" t="s">
        <v>14</v>
      </c>
      <c r="B22" s="40">
        <v>0</v>
      </c>
      <c r="C22" s="22"/>
      <c r="D22" s="1"/>
      <c r="E22" s="1"/>
      <c r="F22" s="1"/>
      <c r="G22" s="1"/>
      <c r="H22" s="1"/>
      <c r="I22" s="1"/>
      <c r="J22" s="1"/>
    </row>
    <row r="23" spans="1:10" s="4" customFormat="1" ht="15.75" customHeight="1">
      <c r="A23" s="9" t="s">
        <v>4</v>
      </c>
      <c r="B23" s="27">
        <f>SUM(B24)</f>
        <v>0</v>
      </c>
      <c r="C23" s="29">
        <v>0</v>
      </c>
      <c r="D23" s="3"/>
      <c r="E23" s="3"/>
      <c r="F23" s="3"/>
      <c r="G23" s="3"/>
      <c r="H23" s="3"/>
      <c r="I23" s="3"/>
      <c r="J23" s="3"/>
    </row>
    <row r="24" spans="1:10" ht="15.75" customHeight="1" thickBot="1">
      <c r="A24" s="26"/>
      <c r="B24" s="16">
        <v>0</v>
      </c>
      <c r="C24" s="21"/>
      <c r="D24" s="1"/>
      <c r="E24" s="1"/>
      <c r="F24" s="1"/>
      <c r="G24" s="1"/>
      <c r="H24" s="1"/>
      <c r="I24" s="1"/>
      <c r="J24" s="1"/>
    </row>
    <row r="25" spans="1:10" s="4" customFormat="1" ht="15.75" customHeight="1" thickBot="1">
      <c r="A25" s="5" t="s">
        <v>36</v>
      </c>
      <c r="B25" s="52">
        <f>B4+B12+B17+B19+B23</f>
        <v>1920999.94</v>
      </c>
      <c r="C25" s="51">
        <f>SUM(B25:B25)</f>
        <v>1920999.94</v>
      </c>
      <c r="D25" s="3"/>
      <c r="E25" s="3"/>
      <c r="F25" s="3"/>
      <c r="G25" s="3"/>
      <c r="H25" s="3"/>
      <c r="I25" s="3"/>
      <c r="J25" s="3"/>
    </row>
    <row r="26" spans="1:10" s="4" customFormat="1" ht="7.5" customHeight="1">
      <c r="A26" s="43"/>
      <c r="B26" s="39"/>
      <c r="C26" s="39"/>
      <c r="D26" s="3"/>
      <c r="E26" s="3"/>
      <c r="F26" s="3"/>
      <c r="G26" s="3"/>
      <c r="H26" s="3"/>
      <c r="I26" s="3"/>
      <c r="J26" s="3"/>
    </row>
    <row r="27" spans="1:2" ht="13.5" customHeight="1">
      <c r="A27" s="97"/>
      <c r="B27" s="97"/>
    </row>
    <row r="28" spans="1:2" ht="13.5" customHeight="1">
      <c r="A28" s="45"/>
      <c r="B28" s="46"/>
    </row>
    <row r="29" spans="1:2" ht="13.5" customHeight="1">
      <c r="A29" s="100"/>
      <c r="B29" s="100"/>
    </row>
    <row r="30" spans="1:2" ht="13.5" customHeight="1">
      <c r="A30" s="98"/>
      <c r="B30" s="99"/>
    </row>
    <row r="31" spans="1:2" ht="13.5" customHeight="1">
      <c r="A31" s="98"/>
      <c r="B31" s="99"/>
    </row>
    <row r="32" spans="1:2" ht="13.5" customHeight="1">
      <c r="A32" s="48"/>
      <c r="B32" s="46"/>
    </row>
    <row r="33" spans="1:2" ht="13.5" customHeight="1">
      <c r="A33" s="49"/>
      <c r="B33" s="46"/>
    </row>
    <row r="34" spans="1:2" ht="13.5" customHeight="1">
      <c r="A34" s="44"/>
      <c r="B34" s="46"/>
    </row>
    <row r="35" spans="1:2" ht="13.5" customHeight="1">
      <c r="A35" s="44"/>
      <c r="B35" s="46"/>
    </row>
    <row r="36" ht="15.75" customHeight="1"/>
    <row r="37" ht="15.75" customHeight="1"/>
    <row r="38" ht="15.75" customHeight="1"/>
    <row r="39" ht="13.5" customHeight="1"/>
    <row r="40" ht="13.5" customHeight="1"/>
    <row r="41" ht="13.5" customHeight="1"/>
  </sheetData>
  <sheetProtection/>
  <mergeCells count="5">
    <mergeCell ref="A31:B31"/>
    <mergeCell ref="A1:C1"/>
    <mergeCell ref="A27:B27"/>
    <mergeCell ref="A29:B29"/>
    <mergeCell ref="A30:B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&amp;RPříloha č. 3 Smlouvy
Počet listů: 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3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39.421875" style="0" bestFit="1" customWidth="1"/>
    <col min="2" max="2" width="127.421875" style="0" bestFit="1" customWidth="1"/>
  </cols>
  <sheetData>
    <row r="1" ht="13.5" thickBot="1"/>
    <row r="2" spans="1:2" ht="25.5">
      <c r="A2" s="9" t="s">
        <v>2</v>
      </c>
      <c r="B2" s="70"/>
    </row>
    <row r="3" spans="1:2" ht="12.75">
      <c r="A3" s="11" t="s">
        <v>12</v>
      </c>
      <c r="B3" s="71" t="s">
        <v>20</v>
      </c>
    </row>
    <row r="4" spans="1:2" ht="25.5">
      <c r="A4" s="36" t="s">
        <v>17</v>
      </c>
      <c r="B4" s="71" t="s">
        <v>25</v>
      </c>
    </row>
    <row r="5" spans="1:2" ht="13.5" thickBot="1">
      <c r="A5" s="38" t="s">
        <v>8</v>
      </c>
      <c r="B5" s="71" t="s">
        <v>26</v>
      </c>
    </row>
    <row r="6" spans="1:2" ht="25.5">
      <c r="A6" s="9" t="s">
        <v>5</v>
      </c>
      <c r="B6" s="70"/>
    </row>
    <row r="7" spans="1:2" ht="13.5" thickBot="1">
      <c r="A7" s="54" t="s">
        <v>23</v>
      </c>
      <c r="B7" s="71" t="s">
        <v>27</v>
      </c>
    </row>
    <row r="8" spans="1:2" ht="25.5">
      <c r="A8" s="13" t="s">
        <v>3</v>
      </c>
      <c r="B8" s="70"/>
    </row>
    <row r="9" spans="1:2" ht="12.75">
      <c r="A9" s="62" t="s">
        <v>15</v>
      </c>
      <c r="B9" s="71" t="s">
        <v>28</v>
      </c>
    </row>
    <row r="10" spans="1:2" ht="12.75">
      <c r="A10" s="63" t="s">
        <v>13</v>
      </c>
      <c r="B10" s="70"/>
    </row>
    <row r="11" spans="1:2" ht="13.5" thickBot="1">
      <c r="A11" s="12" t="s">
        <v>14</v>
      </c>
      <c r="B11" s="71" t="s">
        <v>29</v>
      </c>
    </row>
    <row r="12" spans="1:2" ht="25.5">
      <c r="A12" s="9" t="s">
        <v>4</v>
      </c>
      <c r="B12" s="70"/>
    </row>
    <row r="13" spans="1:2" ht="13.5" thickBot="1">
      <c r="A13" s="26" t="s">
        <v>24</v>
      </c>
      <c r="B13" s="71" t="s">
        <v>30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47.7109375" style="0" customWidth="1"/>
    <col min="2" max="2" width="110.28125" style="0" customWidth="1"/>
  </cols>
  <sheetData>
    <row r="1" ht="13.5" thickBot="1"/>
    <row r="2" spans="1:2" ht="25.5" customHeight="1">
      <c r="A2" s="9" t="s">
        <v>2</v>
      </c>
      <c r="B2" s="55"/>
    </row>
    <row r="3" spans="1:2" ht="17.25" customHeight="1" thickBot="1">
      <c r="A3" s="11" t="s">
        <v>12</v>
      </c>
      <c r="B3" s="56" t="s">
        <v>20</v>
      </c>
    </row>
    <row r="4" spans="1:2" ht="21.75" customHeight="1">
      <c r="A4" s="9" t="s">
        <v>5</v>
      </c>
      <c r="B4" s="57"/>
    </row>
    <row r="5" spans="1:2" ht="13.5" thickBot="1">
      <c r="A5" s="54" t="s">
        <v>19</v>
      </c>
      <c r="B5" s="56" t="s">
        <v>21</v>
      </c>
    </row>
    <row r="6" spans="1:2" ht="21" customHeight="1">
      <c r="A6" s="13" t="s">
        <v>3</v>
      </c>
      <c r="B6" s="57"/>
    </row>
    <row r="7" spans="1:2" ht="13.5" thickBot="1">
      <c r="A7" s="58" t="s">
        <v>15</v>
      </c>
      <c r="B7" s="59" t="s">
        <v>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MVCR</cp:lastModifiedBy>
  <cp:lastPrinted>2016-01-27T13:18:39Z</cp:lastPrinted>
  <dcterms:created xsi:type="dcterms:W3CDTF">2010-01-12T08:38:28Z</dcterms:created>
  <dcterms:modified xsi:type="dcterms:W3CDTF">2016-01-27T13:18:52Z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101468020</vt:i4>
  </property>
  <property fmtid="{D5CDD505-2E9C-101B-9397-08002B2CF9AE}" pid="3" name="_EmailSubject">
    <vt:lpwstr/>
  </property>
  <property fmtid="{D5CDD505-2E9C-101B-9397-08002B2CF9AE}" pid="4" name="_AuthorEmail">
    <vt:lpwstr>simonova@mvcr.cz</vt:lpwstr>
  </property>
  <property fmtid="{D5CDD505-2E9C-101B-9397-08002B2CF9AE}" pid="5" name="_AuthorEmailDisplayName">
    <vt:lpwstr>Lenka Simonová</vt:lpwstr>
  </property>
  <property fmtid="{D5CDD505-2E9C-101B-9397-08002B2CF9AE}" pid="6" name="_ReviewingToolsShownOnce">
    <vt:lpwstr/>
  </property>
</Properties>
</file>