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320" windowHeight="142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'Položky'!$A$1:$G$46</definedName>
    <definedName name="_xlnm.Print_Area" localSheetId="1">'Rekapitulace'!$A$1:$I$40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<sst xmlns="http://schemas.openxmlformats.org/spreadsheetml/2006/main" count="226" uniqueCount="170">
  <si>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</si>
  <si>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</si>
  <si>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</si>
  <si>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</si>
  <si>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</si>
  <si>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</si>
  <si>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</si>
  <si>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</si>
  <si>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</si>
  <si>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</si>
  <si>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</si>
  <si>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</si>
  <si>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</si>
  <si>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</si>
  <si>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</si>
  <si>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</si>
  <si>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</si>
  <si>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</si>
  <si>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</si>
  <si>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</si>
  <si>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</si>
  <si>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</si>
  <si>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</si>
  <si>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</si>
  <si>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</si>
  <si>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</si>
  <si>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</si>
  <si>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</si>
  <si>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</si>
  <si>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</si>
  <si>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</si>
  <si>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</si>
  <si>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</si>
  <si>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</si>
  <si>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</si>
  <si>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</si>
  <si>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</si>
  <si>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</si>
  <si>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</si>
  <si>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</si>
  <si>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</si>
  <si>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</si>
  <si>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</si>
  <si>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</si>
  <si>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</si>
  <si>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</si>
  <si>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</si>
  <si>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</si>
  <si>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</si>
  <si>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</si>
  <si>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</si>
  <si>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</si>
  <si>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</si>
  <si>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</si>
  <si>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</si>
  <si>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</si>
  <si>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</si>
  <si>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</si>
  <si>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</si>
  <si>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</si>
  <si>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</si>
  <si>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</si>
  <si>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</si>
  <si>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</si>
  <si>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</si>
  <si>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</si>
  <si>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</si>
  <si>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</si>
  <si>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</si>
  <si>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</si>
  <si>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</si>
  <si>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</si>
  <si>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</si>
  <si>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</si>
  <si>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</si>
  <si>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</si>
  <si>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</si>
  <si>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PČR Uherské Hradiště</t>
  </si>
  <si>
    <t>ÚO Uherské Hradiště, Velehradská 1217</t>
  </si>
  <si>
    <t>99</t>
  </si>
  <si>
    <t>Staveništní přesun hmot</t>
  </si>
  <si>
    <t>171156610600</t>
  </si>
  <si>
    <t xml:space="preserve">Svislá doprava materiálu </t>
  </si>
  <si>
    <t>soubor</t>
  </si>
  <si>
    <t>712</t>
  </si>
  <si>
    <t>Živičné krytiny</t>
  </si>
  <si>
    <t>711111011R00</t>
  </si>
  <si>
    <t xml:space="preserve">Izolace proti vlhk.vodor. nátěr asf.susp. za stud. </t>
  </si>
  <si>
    <t>m2</t>
  </si>
  <si>
    <t>712300832R99</t>
  </si>
  <si>
    <t>Srovnání povrchu střechy, vyřezání bublin penetrační nátěr, asf. pás PYE G200 S4, 15%</t>
  </si>
  <si>
    <t>712341559R00</t>
  </si>
  <si>
    <t>Povlaková krytina střech do 10°, přitavením vrchní pás</t>
  </si>
  <si>
    <t>712341559R01</t>
  </si>
  <si>
    <t>Povlaková krytina střech do 10°, přitavením podkladní pás</t>
  </si>
  <si>
    <t>11163150</t>
  </si>
  <si>
    <t>Lak asfaltový izolační ALP/S PENETRAL sud nevratný</t>
  </si>
  <si>
    <t>T</t>
  </si>
  <si>
    <t>62842033</t>
  </si>
  <si>
    <t>Pás modifikovaný asfalt, typu PYE G200 S4 (podkladní pás)</t>
  </si>
  <si>
    <t>62852256</t>
  </si>
  <si>
    <t>Pás modifikovaný asfalt, typu  PYE PV 250 S5 Dekor (vrchní pás)</t>
  </si>
  <si>
    <t>998712202R00</t>
  </si>
  <si>
    <t xml:space="preserve">Přesun hmot pro povlakové krytiny, výšky do 12 m </t>
  </si>
  <si>
    <t>713</t>
  </si>
  <si>
    <t>Izolace tepelné</t>
  </si>
  <si>
    <t>713NC00R</t>
  </si>
  <si>
    <t>Vyspádování povrchu pomocí polyst. EPS 100S (vyspádování za elektroinstalací)</t>
  </si>
  <si>
    <t>m3</t>
  </si>
  <si>
    <t>998713202R00</t>
  </si>
  <si>
    <t xml:space="preserve">Přesun hmot pro izolace tepelné, výšky do 12 m </t>
  </si>
  <si>
    <t>764</t>
  </si>
  <si>
    <t>Konstrukce klempířské</t>
  </si>
  <si>
    <t>764233420R10</t>
  </si>
  <si>
    <t>Krycí lišta z Ti Zn zdí, plochých střech rš 150 mm</t>
  </si>
  <si>
    <t>m</t>
  </si>
  <si>
    <t>764233420R11</t>
  </si>
  <si>
    <t>Kotvící lišta  z Ti Zn zdí, plochých střech rš 100 mm</t>
  </si>
  <si>
    <t>764430840R00</t>
  </si>
  <si>
    <t xml:space="preserve">Demontáž oplechování zdí,rš od 330 do 500 mm </t>
  </si>
  <si>
    <t>764530440R00</t>
  </si>
  <si>
    <t xml:space="preserve">Oplechování zdí z Ti Zn plechu, rš 500 mm </t>
  </si>
  <si>
    <t>764NC001</t>
  </si>
  <si>
    <t>D+M střešní vpusti z CU, do D=150mm, s limcem vč. ochran. košíku</t>
  </si>
  <si>
    <t>kus</t>
  </si>
  <si>
    <t>764NC003</t>
  </si>
  <si>
    <t xml:space="preserve">D+M nového větracího komínků </t>
  </si>
  <si>
    <t>764NC004</t>
  </si>
  <si>
    <t xml:space="preserve">Zatmelení krycí lišty, silik tmel </t>
  </si>
  <si>
    <t>998764202R00</t>
  </si>
  <si>
    <t xml:space="preserve">Přesun hmot pro klempířské konstr., výšky do 12 m </t>
  </si>
  <si>
    <t>799</t>
  </si>
  <si>
    <t>799NC004</t>
  </si>
  <si>
    <t>M21</t>
  </si>
  <si>
    <t>Elektromontáže</t>
  </si>
  <si>
    <t>M21NC055R001</t>
  </si>
  <si>
    <t xml:space="preserve">Demontáž  hromosvodu </t>
  </si>
  <si>
    <t>M21NC066R005</t>
  </si>
  <si>
    <t xml:space="preserve">Montáž a dodávka nového hromosvodu </t>
  </si>
  <si>
    <t>M21NC077R04</t>
  </si>
  <si>
    <t xml:space="preserve">Revize hromosvodu </t>
  </si>
  <si>
    <t>D96</t>
  </si>
  <si>
    <t>Přesuny suti a vybouraných hmot</t>
  </si>
  <si>
    <t>D96NC001</t>
  </si>
  <si>
    <t>Doprava vybouraného materiálu  na skládku poplatek za uložení, (asf. pásy)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</si>
  <si>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</si>
  <si>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</si>
  <si>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</si>
  <si>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</si>
  <si>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</si>
  <si>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</si>
  <si>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</si>
  <si>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</si>
  <si>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Pozemní komunikace</t>
  </si>
  <si>
    <t>799PC01</t>
  </si>
  <si>
    <t>799PC02</t>
  </si>
  <si>
    <t>Řezání a vybourání asfaltové vozovky v rozsahu 4 m2 a tl. 5cm, doplnění a zhutnění chybějící podkladní vrstvy kameniva, zalití vybourané plochy novým asfaltem , obnovení části vozovky vč. dopravy, odvozu a uložení suti</t>
  </si>
  <si>
    <t>Řezání asfaltové vozovky v délce 20bm (oboustranně), vybourání asfaltu - d. 20m, š. 30cm, tl. 5cm, doplnění a zhutnění chybějící podkladní vrstvy kameniva, zalití vybourané plochy novým asfaltem (20x0,3x0,05), obnovení části vozovky, úprava (zamazání) nové dilatační spáry, vč. dopravy, odvozu a uložení suti</t>
  </si>
  <si>
    <t>Střecha 08</t>
  </si>
  <si>
    <t>Oprava střešní kce - sklady</t>
  </si>
  <si>
    <t>Demontáž + zpětná montáž bet. dlažby na střeše 30x30 cm podložení asf. pás</t>
  </si>
  <si>
    <t xml:space="preserve">PROHLÁŠENÍ NABÍZEJÍCÍHO </t>
  </si>
  <si>
    <t>a) Zhotovitel prohlašuje, že podmínky a rozsah poptávky (výkresové a textové části a soupis výkonů - výkaz výměr) podrobně prostudoval, že jsou mu zcela jasné a jednoznačné, a tim bere na vědomí, že na veškeré nároky, které vyplynou dodatečně, z důvodu nepochopení či nerespektování těchto podmínek, nebude brán zřetel</t>
  </si>
  <si>
    <t>b) Zpracovatel nabídky prověřil specifikace a výměry uvedené v soupisu výkonů s vlastní poptávkou. V případě zjištěných rozdílů na tyto písemně upozornil v nabídce. Následné změny výměr v průběhu realizace nebudou akceptovány</t>
  </si>
  <si>
    <t xml:space="preserve">POZNÁMKA K VÝKAZU VÝMER </t>
  </si>
  <si>
    <t>a) Veškeré náklady na přípomoce, lešení, přesun hmot a suti, uložení hnot a suti na skládku vč.poplatků, dopravu, montáž, zpevněné montážní plochy a vše další neobsažené ve výkazu výměr, jsou zahrnuty v jednotlívých jednotkových cenách</t>
  </si>
  <si>
    <t>b) Součástí dodávky je zpracování dokumentace skutečného provedení: půdorys střechy, řez a skladba nové střešní konstrukce (2x tištěná verze, 1x elektronicky)</t>
  </si>
  <si>
    <t>c) Součástí dodávky je kompletní dokladová část ke zrealizovanému stavebnímu dílu, veškeré revize</t>
  </si>
  <si>
    <t>d) V rozsahu prací zhotovitele jsou rovněž jakékoliv prvky, zařízení, práce a pomocné materiály, neuvedené v tomto soupisu výkonů, které jsou ale nezbytně nutné k dodání, dokončení a provozování díla (např. nátěry, pomocné konstrukce, montážní materiály, materiály a práce nezbytné z důvodu koordinace s ostatními profesemi, speciální nářadí a nástroje, speciální opatření při provádění prací,  atd.) které je provedeno řádně a je plně funkční a je v souladu se zákony a předpisy platnými v České reppublice</t>
  </si>
  <si>
    <t>e) Součástí jednotkových cen jsou i vícenáklady související s výstavbou v zimním období, průběžným úklidem staveniště a přilehlých komunikací, likvidace odpadů, dočasným dopravním omezením atd…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</si>
</sst>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16" fillId="0" borderId="62" xfId="46" applyFont="1" applyBorder="1" applyAlignment="1">
      <alignment vertical="top" wrapText="1"/>
      <protection/>
    </xf>
    <xf numFmtId="3" fontId="10" fillId="0" borderId="0" xfId="0" applyNumberFormat="1" applyFont="1" applyAlignment="1">
      <alignment/>
    </xf>
    <xf numFmtId="49" fontId="16" fillId="0" borderId="60" xfId="46" applyNumberFormat="1" applyFont="1" applyBorder="1" applyAlignment="1">
      <alignment vertical="center" shrinkToFit="1"/>
      <protection/>
    </xf>
    <xf numFmtId="4" fontId="16" fillId="0" borderId="60" xfId="46" applyNumberFormat="1" applyFont="1" applyBorder="1" applyAlignment="1">
      <alignment vertical="center"/>
      <protection/>
    </xf>
    <xf numFmtId="49" fontId="16" fillId="0" borderId="60" xfId="46" applyNumberFormat="1" applyFont="1" applyBorder="1" applyAlignment="1">
      <alignment horizontal="center" vertical="center" shrinkToFit="1"/>
      <protection/>
    </xf>
    <xf numFmtId="4" fontId="16" fillId="0" borderId="60" xfId="46" applyNumberFormat="1" applyFont="1" applyBorder="1" applyAlignment="1">
      <alignment horizontal="right" vertical="center"/>
      <protection/>
    </xf>
    <xf numFmtId="4" fontId="0" fillId="0" borderId="0" xfId="46" applyNumberFormat="1">
      <alignment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left" shrinkToFit="1"/>
      <protection/>
    </xf>
    <xf numFmtId="0" fontId="3" fillId="0" borderId="52" xfId="46" applyFont="1" applyBorder="1" applyAlignment="1">
      <alignment horizontal="left" shrinkToFit="1"/>
      <protection/>
    </xf>
    <xf numFmtId="0" fontId="3" fillId="0" borderId="69" xfId="46" applyFont="1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">
        <v>158</v>
      </c>
      <c r="D2" s="5" t="s">
        <v>159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/>
      <c r="B5" s="18"/>
      <c r="C5" s="19" t="s">
        <v>78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/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3"/>
      <c r="D8" s="203"/>
      <c r="E8" s="204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3">
        <f>Projektant</f>
        <v>0</v>
      </c>
      <c r="D9" s="203"/>
      <c r="E9" s="204"/>
      <c r="F9" s="13"/>
      <c r="G9" s="34"/>
      <c r="H9" s="35"/>
    </row>
    <row r="10" spans="1:8" ht="12.75">
      <c r="A10" s="29" t="s">
        <v>15</v>
      </c>
      <c r="B10" s="13"/>
      <c r="C10" s="203"/>
      <c r="D10" s="203"/>
      <c r="E10" s="203"/>
      <c r="F10" s="36"/>
      <c r="G10" s="37"/>
      <c r="H10" s="38"/>
    </row>
    <row r="11" spans="1:57" ht="13.5" customHeight="1">
      <c r="A11" s="29" t="s">
        <v>16</v>
      </c>
      <c r="B11" s="13"/>
      <c r="C11" s="203"/>
      <c r="D11" s="203"/>
      <c r="E11" s="203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5"/>
      <c r="D12" s="205"/>
      <c r="E12" s="205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v>0</v>
      </c>
      <c r="D15" s="57" t="str">
        <f>Rekapitulace!A19</f>
        <v>Ztížené výrobní podmínky</v>
      </c>
      <c r="E15" s="58"/>
      <c r="F15" s="59"/>
      <c r="G15" s="56">
        <f>Rekapitulace!I19</f>
        <v>0</v>
      </c>
    </row>
    <row r="16" spans="1:7" ht="15.75" customHeight="1">
      <c r="A16" s="54" t="s">
        <v>24</v>
      </c>
      <c r="B16" s="55" t="s">
        <v>25</v>
      </c>
      <c r="C16" s="56">
        <v>0</v>
      </c>
      <c r="D16" s="9" t="str">
        <f>Rekapitulace!A20</f>
        <v>Oborová přirážka</v>
      </c>
      <c r="E16" s="60"/>
      <c r="F16" s="61"/>
      <c r="G16" s="56">
        <f>Rekapitulace!I20</f>
        <v>0</v>
      </c>
    </row>
    <row r="17" spans="1:7" ht="15.75" customHeight="1">
      <c r="A17" s="54" t="s">
        <v>26</v>
      </c>
      <c r="B17" s="55" t="s">
        <v>27</v>
      </c>
      <c r="C17" s="56">
        <v>0</v>
      </c>
      <c r="D17" s="9" t="str">
        <f>Rekapitulace!A21</f>
        <v>Přesun stavebních kapacit</v>
      </c>
      <c r="E17" s="60"/>
      <c r="F17" s="61"/>
      <c r="G17" s="56">
        <f>Rekapitulace!I21</f>
        <v>0</v>
      </c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 t="str">
        <f>Rekapitulace!A22</f>
        <v>Mimostaveništní doprava</v>
      </c>
      <c r="E18" s="60"/>
      <c r="F18" s="61"/>
      <c r="G18" s="56">
        <f>Rekapitulace!I22</f>
        <v>0</v>
      </c>
    </row>
    <row r="19" spans="1:7" ht="15.75" customHeight="1">
      <c r="A19" s="64" t="s">
        <v>30</v>
      </c>
      <c r="B19" s="55"/>
      <c r="C19" s="56">
        <v>0</v>
      </c>
      <c r="D19" s="9" t="str">
        <f>Rekapitulace!A23</f>
        <v>Zařízení staveniště</v>
      </c>
      <c r="E19" s="60"/>
      <c r="F19" s="61"/>
      <c r="G19" s="56">
        <f>Rekapitulace!I23</f>
        <v>0</v>
      </c>
    </row>
    <row r="20" spans="1:7" ht="15.75" customHeight="1">
      <c r="A20" s="64"/>
      <c r="B20" s="55"/>
      <c r="C20" s="56"/>
      <c r="D20" s="9" t="str">
        <f>Rekapitulace!A24</f>
        <v>Provoz investora</v>
      </c>
      <c r="E20" s="60"/>
      <c r="F20" s="61"/>
      <c r="G20" s="56">
        <f>Rekapitulace!I24</f>
        <v>0</v>
      </c>
    </row>
    <row r="21" spans="1:7" ht="15.75" customHeight="1">
      <c r="A21" s="64" t="s">
        <v>31</v>
      </c>
      <c r="B21" s="55"/>
      <c r="C21" s="56">
        <f>HZS</f>
        <v>0</v>
      </c>
      <c r="D21" s="9" t="str">
        <f>Rekapitulace!A25</f>
        <v>Kompletační činnost (IČD)</v>
      </c>
      <c r="E21" s="60"/>
      <c r="F21" s="61"/>
      <c r="G21" s="56">
        <f>Rekapitulace!I25</f>
        <v>0</v>
      </c>
    </row>
    <row r="22" spans="1:7" ht="15.75" customHeight="1">
      <c r="A22" s="65" t="s">
        <v>32</v>
      </c>
      <c r="B22" s="66"/>
      <c r="C22" s="56"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6" t="s">
        <v>34</v>
      </c>
      <c r="B23" s="207"/>
      <c r="C23" s="67"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8">
        <v>0</v>
      </c>
      <c r="G30" s="209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8">
        <v>0</v>
      </c>
      <c r="G31" s="209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8">
        <v>0</v>
      </c>
      <c r="G32" s="209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8">
        <f>ROUND(PRODUCT(F32,C33/100),0)</f>
        <v>0</v>
      </c>
      <c r="G33" s="209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0">
        <v>0</v>
      </c>
      <c r="G34" s="211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2"/>
      <c r="C37" s="212"/>
      <c r="D37" s="212"/>
      <c r="E37" s="212"/>
      <c r="F37" s="212"/>
      <c r="G37" s="212"/>
      <c r="H37" t="s">
        <v>6</v>
      </c>
    </row>
    <row r="38" spans="1:8" ht="12.75" customHeight="1">
      <c r="A38" s="96"/>
      <c r="B38" s="212"/>
      <c r="C38" s="212"/>
      <c r="D38" s="212"/>
      <c r="E38" s="212"/>
      <c r="F38" s="212"/>
      <c r="G38" s="212"/>
      <c r="H38" t="s">
        <v>6</v>
      </c>
    </row>
    <row r="39" spans="1:8" ht="12.75">
      <c r="A39" s="96"/>
      <c r="B39" s="212"/>
      <c r="C39" s="212"/>
      <c r="D39" s="212"/>
      <c r="E39" s="212"/>
      <c r="F39" s="212"/>
      <c r="G39" s="212"/>
      <c r="H39" t="s">
        <v>6</v>
      </c>
    </row>
    <row r="40" spans="1:8" ht="12.75">
      <c r="A40" s="96"/>
      <c r="B40" s="212"/>
      <c r="C40" s="212"/>
      <c r="D40" s="212"/>
      <c r="E40" s="212"/>
      <c r="F40" s="212"/>
      <c r="G40" s="212"/>
      <c r="H40" t="s">
        <v>6</v>
      </c>
    </row>
    <row r="41" spans="1:8" ht="12.75">
      <c r="A41" s="96"/>
      <c r="B41" s="212"/>
      <c r="C41" s="212"/>
      <c r="D41" s="212"/>
      <c r="E41" s="212"/>
      <c r="F41" s="212"/>
      <c r="G41" s="212"/>
      <c r="H41" t="s">
        <v>6</v>
      </c>
    </row>
    <row r="42" spans="1:8" ht="12.75">
      <c r="A42" s="96"/>
      <c r="B42" s="212"/>
      <c r="C42" s="212"/>
      <c r="D42" s="212"/>
      <c r="E42" s="212"/>
      <c r="F42" s="212"/>
      <c r="G42" s="212"/>
      <c r="H42" t="s">
        <v>6</v>
      </c>
    </row>
    <row r="43" spans="1:8" ht="12.75">
      <c r="A43" s="96"/>
      <c r="B43" s="212"/>
      <c r="C43" s="212"/>
      <c r="D43" s="212"/>
      <c r="E43" s="212"/>
      <c r="F43" s="212"/>
      <c r="G43" s="212"/>
      <c r="H43" t="s">
        <v>6</v>
      </c>
    </row>
    <row r="44" spans="1:8" ht="12.75">
      <c r="A44" s="96"/>
      <c r="B44" s="212"/>
      <c r="C44" s="212"/>
      <c r="D44" s="212"/>
      <c r="E44" s="212"/>
      <c r="F44" s="212"/>
      <c r="G44" s="212"/>
      <c r="H44" t="s">
        <v>6</v>
      </c>
    </row>
    <row r="45" spans="1:8" ht="0.75" customHeight="1">
      <c r="A45" s="96"/>
      <c r="B45" s="212"/>
      <c r="C45" s="212"/>
      <c r="D45" s="212"/>
      <c r="E45" s="212"/>
      <c r="F45" s="212"/>
      <c r="G45" s="212"/>
      <c r="H45" t="s">
        <v>6</v>
      </c>
    </row>
    <row r="46" spans="2:7" ht="12.75">
      <c r="B46" s="213"/>
      <c r="C46" s="213"/>
      <c r="D46" s="213"/>
      <c r="E46" s="213"/>
      <c r="F46" s="213"/>
      <c r="G46" s="213"/>
    </row>
    <row r="47" spans="2:7" ht="12.75">
      <c r="B47" s="213"/>
      <c r="C47" s="213"/>
      <c r="D47" s="213"/>
      <c r="E47" s="213"/>
      <c r="F47" s="213"/>
      <c r="G47" s="213"/>
    </row>
    <row r="48" spans="2:7" ht="12.75">
      <c r="B48" s="213"/>
      <c r="C48" s="213"/>
      <c r="D48" s="213"/>
      <c r="E48" s="213"/>
      <c r="F48" s="213"/>
      <c r="G48" s="213"/>
    </row>
    <row r="49" spans="2:7" ht="12.75">
      <c r="B49" s="213"/>
      <c r="C49" s="213"/>
      <c r="D49" s="213"/>
      <c r="E49" s="213"/>
      <c r="F49" s="213"/>
      <c r="G49" s="213"/>
    </row>
    <row r="50" spans="2:7" ht="12.75">
      <c r="B50" s="213"/>
      <c r="C50" s="213"/>
      <c r="D50" s="213"/>
      <c r="E50" s="213"/>
      <c r="F50" s="213"/>
      <c r="G50" s="213"/>
    </row>
    <row r="51" spans="2:7" ht="12.75">
      <c r="B51" s="213"/>
      <c r="C51" s="213"/>
      <c r="D51" s="213"/>
      <c r="E51" s="213"/>
      <c r="F51" s="213"/>
      <c r="G51" s="213"/>
    </row>
    <row r="52" spans="2:7" ht="12.75">
      <c r="B52" s="213"/>
      <c r="C52" s="213"/>
      <c r="D52" s="213"/>
      <c r="E52" s="213"/>
      <c r="F52" s="213"/>
      <c r="G52" s="213"/>
    </row>
    <row r="53" spans="2:7" ht="12.75">
      <c r="B53" s="213"/>
      <c r="C53" s="213"/>
      <c r="D53" s="213"/>
      <c r="E53" s="213"/>
      <c r="F53" s="213"/>
      <c r="G53" s="213"/>
    </row>
    <row r="54" spans="2:7" ht="12.75">
      <c r="B54" s="213"/>
      <c r="C54" s="213"/>
      <c r="D54" s="213"/>
      <c r="E54" s="213"/>
      <c r="F54" s="213"/>
      <c r="G54" s="213"/>
    </row>
    <row r="55" spans="2:7" ht="12.75">
      <c r="B55" s="213"/>
      <c r="C55" s="213"/>
      <c r="D55" s="213"/>
      <c r="E55" s="213"/>
      <c r="F55" s="213"/>
      <c r="G55" s="213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27">
      <selection activeCell="J33" sqref="J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7" t="s">
        <v>49</v>
      </c>
      <c r="B1" s="218"/>
      <c r="C1" s="97" t="str">
        <f>CONCATENATE(cislostavby," ",nazevstavby)</f>
        <v> PČR Uherské Hradiště</v>
      </c>
      <c r="D1" s="98"/>
      <c r="E1" s="99"/>
      <c r="F1" s="98"/>
      <c r="G1" s="100" t="s">
        <v>50</v>
      </c>
      <c r="H1" s="101" t="s">
        <v>158</v>
      </c>
      <c r="I1" s="102"/>
    </row>
    <row r="2" spans="1:9" ht="13.5" thickBot="1">
      <c r="A2" s="219" t="s">
        <v>51</v>
      </c>
      <c r="B2" s="220"/>
      <c r="C2" s="103" t="str">
        <f>CONCATENATE(cisloobjektu," ",nazevobjektu)</f>
        <v> ÚO Uherské Hradiště, Velehradská 1217</v>
      </c>
      <c r="D2" s="104"/>
      <c r="E2" s="105"/>
      <c r="F2" s="104"/>
      <c r="G2" s="221" t="s">
        <v>159</v>
      </c>
      <c r="H2" s="222"/>
      <c r="I2" s="2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2" t="str">
        <f>Položky!B7</f>
        <v>99</v>
      </c>
      <c r="B7" s="115" t="str">
        <f>Položky!C7</f>
        <v>Staveništní přesun hmot</v>
      </c>
      <c r="C7" s="66"/>
      <c r="D7" s="116"/>
      <c r="E7" s="193">
        <v>0</v>
      </c>
      <c r="F7" s="194">
        <f>Položky!BB9</f>
        <v>0</v>
      </c>
      <c r="G7" s="194">
        <f>Položky!BC9</f>
        <v>0</v>
      </c>
      <c r="H7" s="194">
        <f>Položky!BD9</f>
        <v>0</v>
      </c>
      <c r="I7" s="195">
        <f>Položky!BE9</f>
        <v>0</v>
      </c>
    </row>
    <row r="8" spans="1:9" s="35" customFormat="1" ht="12.75">
      <c r="A8" s="192" t="str">
        <f>Položky!B10</f>
        <v>712</v>
      </c>
      <c r="B8" s="115" t="str">
        <f>Položky!C10</f>
        <v>Živičné krytiny</v>
      </c>
      <c r="C8" s="66"/>
      <c r="D8" s="116"/>
      <c r="E8" s="193">
        <f>Položky!BA19</f>
        <v>0</v>
      </c>
      <c r="F8" s="194">
        <v>0</v>
      </c>
      <c r="G8" s="194">
        <f>Položky!BC19</f>
        <v>0</v>
      </c>
      <c r="H8" s="194">
        <f>Položky!BD19</f>
        <v>0</v>
      </c>
      <c r="I8" s="195">
        <f>Položky!BE19</f>
        <v>0</v>
      </c>
    </row>
    <row r="9" spans="1:9" s="35" customFormat="1" ht="12.75">
      <c r="A9" s="192" t="str">
        <f>Položky!B20</f>
        <v>713</v>
      </c>
      <c r="B9" s="115" t="str">
        <f>Položky!C20</f>
        <v>Izolace tepelné</v>
      </c>
      <c r="C9" s="66"/>
      <c r="D9" s="116"/>
      <c r="E9" s="193">
        <f>Položky!BA23</f>
        <v>0</v>
      </c>
      <c r="F9" s="194">
        <v>0</v>
      </c>
      <c r="G9" s="194">
        <f>Položky!BC23</f>
        <v>0</v>
      </c>
      <c r="H9" s="194">
        <f>Položky!BD23</f>
        <v>0</v>
      </c>
      <c r="I9" s="195">
        <f>Položky!BE23</f>
        <v>0</v>
      </c>
    </row>
    <row r="10" spans="1:9" s="35" customFormat="1" ht="12.75">
      <c r="A10" s="192" t="str">
        <f>Položky!B24</f>
        <v>764</v>
      </c>
      <c r="B10" s="115" t="str">
        <f>Položky!C24</f>
        <v>Konstrukce klempířské</v>
      </c>
      <c r="C10" s="66"/>
      <c r="D10" s="116"/>
      <c r="E10" s="193">
        <f>Položky!BA33</f>
        <v>0</v>
      </c>
      <c r="F10" s="194">
        <v>0</v>
      </c>
      <c r="G10" s="194">
        <f>Položky!BC33</f>
        <v>0</v>
      </c>
      <c r="H10" s="194">
        <f>Položky!BD33</f>
        <v>0</v>
      </c>
      <c r="I10" s="195">
        <f>Položky!BE33</f>
        <v>0</v>
      </c>
    </row>
    <row r="11" spans="1:9" s="35" customFormat="1" ht="12.75">
      <c r="A11" s="192" t="str">
        <f>Položky!B34</f>
        <v>799</v>
      </c>
      <c r="B11" s="115" t="str">
        <f>Položky!C34</f>
        <v>Pozemní komunikace</v>
      </c>
      <c r="C11" s="66"/>
      <c r="D11" s="116"/>
      <c r="E11" s="193">
        <f>Položky!BA38</f>
        <v>0</v>
      </c>
      <c r="F11" s="194">
        <v>0</v>
      </c>
      <c r="G11" s="194">
        <f>Položky!BC38</f>
        <v>0</v>
      </c>
      <c r="H11" s="194">
        <f>Položky!BD38</f>
        <v>0</v>
      </c>
      <c r="I11" s="195">
        <f>Položky!BE38</f>
        <v>0</v>
      </c>
    </row>
    <row r="12" spans="1:9" s="35" customFormat="1" ht="12.75">
      <c r="A12" s="192" t="str">
        <f>Položky!B39</f>
        <v>M21</v>
      </c>
      <c r="B12" s="115" t="str">
        <f>Položky!C39</f>
        <v>Elektromontáže</v>
      </c>
      <c r="C12" s="66"/>
      <c r="D12" s="116"/>
      <c r="E12" s="193">
        <f>Položky!BA43</f>
        <v>0</v>
      </c>
      <c r="F12" s="194">
        <f>Položky!BB43</f>
        <v>0</v>
      </c>
      <c r="G12" s="194">
        <f>Položky!BC43</f>
        <v>0</v>
      </c>
      <c r="H12" s="194">
        <v>0</v>
      </c>
      <c r="I12" s="195">
        <f>Položky!BE43</f>
        <v>0</v>
      </c>
    </row>
    <row r="13" spans="1:9" s="35" customFormat="1" ht="13.5" thickBot="1">
      <c r="A13" s="192" t="str">
        <f>Položky!B44</f>
        <v>D96</v>
      </c>
      <c r="B13" s="115" t="str">
        <f>Položky!C44</f>
        <v>Přesuny suti a vybouraných hmot</v>
      </c>
      <c r="C13" s="66"/>
      <c r="D13" s="116"/>
      <c r="E13" s="193">
        <v>0</v>
      </c>
      <c r="F13" s="194">
        <f>Položky!BB46</f>
        <v>0</v>
      </c>
      <c r="G13" s="194">
        <f>Položky!BC46</f>
        <v>0</v>
      </c>
      <c r="H13" s="194">
        <f>Položky!BD46</f>
        <v>0</v>
      </c>
      <c r="I13" s="195">
        <f>Položky!BE46</f>
        <v>0</v>
      </c>
    </row>
    <row r="14" spans="1:11" s="121" customFormat="1" ht="13.5" thickBot="1">
      <c r="A14" s="117"/>
      <c r="B14" s="118" t="s">
        <v>58</v>
      </c>
      <c r="C14" s="118"/>
      <c r="D14" s="119"/>
      <c r="E14" s="120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0">
        <f>SUM(I7:I13)</f>
        <v>0</v>
      </c>
      <c r="K14" s="197"/>
    </row>
    <row r="15" spans="1:9" ht="12.75">
      <c r="A15" s="66"/>
      <c r="B15" s="66"/>
      <c r="C15" s="66"/>
      <c r="D15" s="66"/>
      <c r="E15" s="66"/>
      <c r="F15" s="66"/>
      <c r="G15" s="66"/>
      <c r="H15" s="66"/>
      <c r="I15" s="66"/>
    </row>
    <row r="16" spans="1:57" ht="19.5" customHeight="1">
      <c r="A16" s="107" t="s">
        <v>59</v>
      </c>
      <c r="B16" s="107"/>
      <c r="C16" s="107"/>
      <c r="D16" s="107"/>
      <c r="E16" s="107"/>
      <c r="F16" s="107"/>
      <c r="G16" s="122"/>
      <c r="H16" s="107"/>
      <c r="I16" s="107"/>
      <c r="L16" s="41"/>
      <c r="BA16" s="41"/>
      <c r="BB16" s="41"/>
      <c r="BC16" s="41"/>
      <c r="BD16" s="41"/>
      <c r="BE16" s="41"/>
    </row>
    <row r="17" spans="1:9" ht="13.5" thickBo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1" t="s">
        <v>60</v>
      </c>
      <c r="B18" s="72"/>
      <c r="C18" s="72"/>
      <c r="D18" s="123"/>
      <c r="E18" s="124" t="s">
        <v>61</v>
      </c>
      <c r="F18" s="125" t="s">
        <v>62</v>
      </c>
      <c r="G18" s="126" t="s">
        <v>63</v>
      </c>
      <c r="H18" s="127"/>
      <c r="I18" s="128" t="s">
        <v>61</v>
      </c>
    </row>
    <row r="19" spans="1:53" ht="12.75">
      <c r="A19" s="64" t="s">
        <v>145</v>
      </c>
      <c r="B19" s="55"/>
      <c r="C19" s="55"/>
      <c r="D19" s="129"/>
      <c r="E19" s="130">
        <v>0</v>
      </c>
      <c r="F19" s="131">
        <v>0</v>
      </c>
      <c r="G19" s="132">
        <v>0</v>
      </c>
      <c r="H19" s="133"/>
      <c r="I19" s="134">
        <f aca="true" t="shared" si="0" ref="I19:I26">E19+F19*G19/100</f>
        <v>0</v>
      </c>
      <c r="BA19">
        <v>0</v>
      </c>
    </row>
    <row r="20" spans="1:53" ht="12.75">
      <c r="A20" s="64" t="s">
        <v>146</v>
      </c>
      <c r="B20" s="55"/>
      <c r="C20" s="55"/>
      <c r="D20" s="129"/>
      <c r="E20" s="130">
        <v>0</v>
      </c>
      <c r="F20" s="131">
        <v>0</v>
      </c>
      <c r="G20" s="132">
        <v>0</v>
      </c>
      <c r="H20" s="133"/>
      <c r="I20" s="134">
        <f t="shared" si="0"/>
        <v>0</v>
      </c>
      <c r="BA20">
        <v>0</v>
      </c>
    </row>
    <row r="21" spans="1:53" ht="12.75">
      <c r="A21" s="64" t="s">
        <v>147</v>
      </c>
      <c r="B21" s="55"/>
      <c r="C21" s="55"/>
      <c r="D21" s="129"/>
      <c r="E21" s="130">
        <v>0</v>
      </c>
      <c r="F21" s="131">
        <v>0</v>
      </c>
      <c r="G21" s="132">
        <v>0</v>
      </c>
      <c r="H21" s="133"/>
      <c r="I21" s="134">
        <f t="shared" si="0"/>
        <v>0</v>
      </c>
      <c r="BA21">
        <v>0</v>
      </c>
    </row>
    <row r="22" spans="1:53" ht="12.75">
      <c r="A22" s="64" t="s">
        <v>148</v>
      </c>
      <c r="B22" s="55"/>
      <c r="C22" s="55"/>
      <c r="D22" s="129"/>
      <c r="E22" s="130">
        <v>0</v>
      </c>
      <c r="F22" s="131">
        <v>0</v>
      </c>
      <c r="G22" s="132">
        <v>0</v>
      </c>
      <c r="H22" s="133"/>
      <c r="I22" s="134">
        <f t="shared" si="0"/>
        <v>0</v>
      </c>
      <c r="BA22">
        <v>0</v>
      </c>
    </row>
    <row r="23" spans="1:53" ht="12.75">
      <c r="A23" s="64" t="s">
        <v>149</v>
      </c>
      <c r="B23" s="55"/>
      <c r="C23" s="55"/>
      <c r="D23" s="129"/>
      <c r="E23" s="130">
        <v>0</v>
      </c>
      <c r="F23" s="131">
        <v>0</v>
      </c>
      <c r="G23" s="132">
        <v>0</v>
      </c>
      <c r="H23" s="133"/>
      <c r="I23" s="134">
        <f t="shared" si="0"/>
        <v>0</v>
      </c>
      <c r="BA23">
        <v>1</v>
      </c>
    </row>
    <row r="24" spans="1:53" ht="12.75">
      <c r="A24" s="64" t="s">
        <v>150</v>
      </c>
      <c r="B24" s="55"/>
      <c r="C24" s="55"/>
      <c r="D24" s="129"/>
      <c r="E24" s="130">
        <v>0</v>
      </c>
      <c r="F24" s="131">
        <v>0</v>
      </c>
      <c r="G24" s="132">
        <v>0</v>
      </c>
      <c r="H24" s="133"/>
      <c r="I24" s="134">
        <f t="shared" si="0"/>
        <v>0</v>
      </c>
      <c r="BA24">
        <v>1</v>
      </c>
    </row>
    <row r="25" spans="1:53" ht="12.75">
      <c r="A25" s="64" t="s">
        <v>151</v>
      </c>
      <c r="B25" s="55"/>
      <c r="C25" s="55"/>
      <c r="D25" s="129"/>
      <c r="E25" s="130">
        <v>0</v>
      </c>
      <c r="F25" s="131">
        <v>0</v>
      </c>
      <c r="G25" s="132">
        <v>0</v>
      </c>
      <c r="H25" s="133"/>
      <c r="I25" s="134">
        <f t="shared" si="0"/>
        <v>0</v>
      </c>
      <c r="BA25">
        <v>2</v>
      </c>
    </row>
    <row r="26" spans="1:53" ht="12.75">
      <c r="A26" s="64" t="s">
        <v>152</v>
      </c>
      <c r="B26" s="55"/>
      <c r="C26" s="55"/>
      <c r="D26" s="129"/>
      <c r="E26" s="130">
        <v>0</v>
      </c>
      <c r="F26" s="131">
        <v>0</v>
      </c>
      <c r="G26" s="132">
        <v>0</v>
      </c>
      <c r="H26" s="133"/>
      <c r="I26" s="134">
        <f t="shared" si="0"/>
        <v>0</v>
      </c>
      <c r="BA26">
        <v>2</v>
      </c>
    </row>
    <row r="27" spans="1:9" ht="13.5" thickBot="1">
      <c r="A27" s="135"/>
      <c r="B27" s="136" t="s">
        <v>64</v>
      </c>
      <c r="C27" s="137"/>
      <c r="D27" s="138"/>
      <c r="E27" s="139"/>
      <c r="F27" s="140"/>
      <c r="G27" s="140"/>
      <c r="H27" s="224">
        <f>SUM(I19:I26)</f>
        <v>0</v>
      </c>
      <c r="I27" s="225"/>
    </row>
    <row r="29" spans="2:9" ht="12.75">
      <c r="B29" s="121"/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1:9" ht="12.75">
      <c r="A31" s="213" t="s">
        <v>48</v>
      </c>
      <c r="B31" s="213"/>
      <c r="C31" s="213"/>
      <c r="D31" s="213"/>
      <c r="E31" s="213"/>
      <c r="F31" s="213"/>
      <c r="G31" s="213"/>
      <c r="H31" s="213"/>
      <c r="I31" s="213"/>
    </row>
    <row r="32" spans="1:9" ht="12.75">
      <c r="A32" s="216" t="s">
        <v>161</v>
      </c>
      <c r="B32" s="216"/>
      <c r="C32" s="216"/>
      <c r="D32" s="216"/>
      <c r="E32" s="216"/>
      <c r="F32" s="216"/>
      <c r="G32" s="216"/>
      <c r="H32" s="216"/>
      <c r="I32" s="216"/>
    </row>
    <row r="33" spans="1:9" ht="38.25" customHeight="1">
      <c r="A33" s="214" t="s">
        <v>162</v>
      </c>
      <c r="B33" s="214"/>
      <c r="C33" s="214"/>
      <c r="D33" s="214"/>
      <c r="E33" s="214"/>
      <c r="F33" s="214"/>
      <c r="G33" s="214"/>
      <c r="H33" s="214"/>
      <c r="I33" s="214"/>
    </row>
    <row r="34" spans="1:9" ht="27.75" customHeight="1">
      <c r="A34" s="215" t="s">
        <v>163</v>
      </c>
      <c r="B34" s="215"/>
      <c r="C34" s="215"/>
      <c r="D34" s="215"/>
      <c r="E34" s="215"/>
      <c r="F34" s="215"/>
      <c r="G34" s="215"/>
      <c r="H34" s="215"/>
      <c r="I34" s="215"/>
    </row>
    <row r="35" spans="1:9" ht="12.75">
      <c r="A35" s="216" t="s">
        <v>164</v>
      </c>
      <c r="B35" s="216"/>
      <c r="C35" s="216"/>
      <c r="D35" s="216"/>
      <c r="E35" s="216"/>
      <c r="F35" s="216"/>
      <c r="G35" s="216"/>
      <c r="H35" s="216"/>
      <c r="I35" s="216"/>
    </row>
    <row r="36" spans="1:9" ht="27" customHeight="1">
      <c r="A36" s="215" t="s">
        <v>165</v>
      </c>
      <c r="B36" s="215"/>
      <c r="C36" s="215"/>
      <c r="D36" s="215"/>
      <c r="E36" s="215"/>
      <c r="F36" s="215"/>
      <c r="G36" s="215"/>
      <c r="H36" s="215"/>
      <c r="I36" s="215"/>
    </row>
    <row r="37" spans="1:9" ht="25.5" customHeight="1">
      <c r="A37" s="215" t="s">
        <v>166</v>
      </c>
      <c r="B37" s="215"/>
      <c r="C37" s="215"/>
      <c r="D37" s="215"/>
      <c r="E37" s="215"/>
      <c r="F37" s="215"/>
      <c r="G37" s="215"/>
      <c r="H37" s="215"/>
      <c r="I37" s="215"/>
    </row>
    <row r="38" spans="1:9" ht="16.5" customHeight="1">
      <c r="A38" s="215" t="s">
        <v>167</v>
      </c>
      <c r="B38" s="215"/>
      <c r="C38" s="215"/>
      <c r="D38" s="215"/>
      <c r="E38" s="215"/>
      <c r="F38" s="215"/>
      <c r="G38" s="215"/>
      <c r="H38" s="215"/>
      <c r="I38" s="215"/>
    </row>
    <row r="39" spans="1:9" ht="52.5" customHeight="1">
      <c r="A39" s="214" t="s">
        <v>168</v>
      </c>
      <c r="B39" s="214"/>
      <c r="C39" s="214"/>
      <c r="D39" s="214"/>
      <c r="E39" s="214"/>
      <c r="F39" s="214"/>
      <c r="G39" s="214"/>
      <c r="H39" s="214"/>
      <c r="I39" s="214"/>
    </row>
    <row r="40" spans="1:9" ht="29.25" customHeight="1">
      <c r="A40" s="215" t="s">
        <v>169</v>
      </c>
      <c r="B40" s="215"/>
      <c r="C40" s="215"/>
      <c r="D40" s="215"/>
      <c r="E40" s="215"/>
      <c r="F40" s="215"/>
      <c r="G40" s="215"/>
      <c r="H40" s="215"/>
      <c r="I40" s="215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</sheetData>
  <sheetProtection/>
  <mergeCells count="14">
    <mergeCell ref="A1:B1"/>
    <mergeCell ref="A2:B2"/>
    <mergeCell ref="G2:I2"/>
    <mergeCell ref="H27:I27"/>
    <mergeCell ref="A31:I31"/>
    <mergeCell ref="A32:I32"/>
    <mergeCell ref="A39:I39"/>
    <mergeCell ref="A40:I40"/>
    <mergeCell ref="A33:I33"/>
    <mergeCell ref="A34:I34"/>
    <mergeCell ref="A35:I35"/>
    <mergeCell ref="A36:I36"/>
    <mergeCell ref="A37:I37"/>
    <mergeCell ref="A38:I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9"/>
  <sheetViews>
    <sheetView showGridLines="0" showZeros="0" zoomScalePageLayoutView="0" workbookViewId="0" topLeftCell="A1">
      <selection activeCell="J33" sqref="J33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86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26" t="s">
        <v>65</v>
      </c>
      <c r="B1" s="226"/>
      <c r="C1" s="226"/>
      <c r="D1" s="226"/>
      <c r="E1" s="226"/>
      <c r="F1" s="226"/>
      <c r="G1" s="226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217" t="s">
        <v>49</v>
      </c>
      <c r="B3" s="218"/>
      <c r="C3" s="97" t="str">
        <f>CONCATENATE(cislostavby," ",nazevstavby)</f>
        <v> PČR Uherské Hradiště</v>
      </c>
      <c r="D3" s="149"/>
      <c r="E3" s="150" t="s">
        <v>66</v>
      </c>
      <c r="F3" s="151" t="str">
        <f>Rekapitulace!H1</f>
        <v>Střecha 08</v>
      </c>
      <c r="G3" s="152"/>
    </row>
    <row r="4" spans="1:7" ht="13.5" thickBot="1">
      <c r="A4" s="227" t="s">
        <v>51</v>
      </c>
      <c r="B4" s="220"/>
      <c r="C4" s="103" t="str">
        <f>CONCATENATE(cisloobjektu," ",nazevobjektu)</f>
        <v> ÚO Uherské Hradiště, Velehradská 1217</v>
      </c>
      <c r="D4" s="153"/>
      <c r="E4" s="228" t="str">
        <f>Rekapitulace!G2</f>
        <v>Oprava střešní kce - sklady</v>
      </c>
      <c r="F4" s="229"/>
      <c r="G4" s="230"/>
    </row>
    <row r="5" spans="1:7" ht="13.5" thickTop="1">
      <c r="A5" s="154"/>
      <c r="B5" s="145"/>
      <c r="C5" s="145"/>
      <c r="D5" s="145"/>
      <c r="E5" s="155"/>
      <c r="F5" s="145"/>
      <c r="G5" s="156"/>
    </row>
    <row r="6" spans="1:7" ht="12.75">
      <c r="A6" s="157" t="s">
        <v>67</v>
      </c>
      <c r="B6" s="158" t="s">
        <v>68</v>
      </c>
      <c r="C6" s="158" t="s">
        <v>69</v>
      </c>
      <c r="D6" s="158" t="s">
        <v>70</v>
      </c>
      <c r="E6" s="159" t="s">
        <v>71</v>
      </c>
      <c r="F6" s="158" t="s">
        <v>72</v>
      </c>
      <c r="G6" s="160" t="s">
        <v>73</v>
      </c>
    </row>
    <row r="7" spans="1:15" ht="12.75">
      <c r="A7" s="161" t="s">
        <v>74</v>
      </c>
      <c r="B7" s="162" t="s">
        <v>79</v>
      </c>
      <c r="C7" s="163" t="s">
        <v>80</v>
      </c>
      <c r="D7" s="164"/>
      <c r="E7" s="165"/>
      <c r="F7" s="165"/>
      <c r="G7" s="166"/>
      <c r="H7" s="167"/>
      <c r="I7" s="167"/>
      <c r="O7" s="168">
        <v>1</v>
      </c>
    </row>
    <row r="8" spans="1:104" ht="12.75">
      <c r="A8" s="169">
        <v>1</v>
      </c>
      <c r="B8" s="170" t="s">
        <v>81</v>
      </c>
      <c r="C8" s="171" t="s">
        <v>82</v>
      </c>
      <c r="D8" s="172" t="s">
        <v>83</v>
      </c>
      <c r="E8" s="173">
        <v>1</v>
      </c>
      <c r="F8" s="173"/>
      <c r="G8" s="174"/>
      <c r="O8" s="168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5">
        <v>1</v>
      </c>
      <c r="CB8" s="175">
        <v>1</v>
      </c>
      <c r="CZ8" s="144">
        <v>0</v>
      </c>
    </row>
    <row r="9" spans="1:57" ht="12.75">
      <c r="A9" s="176"/>
      <c r="B9" s="177" t="s">
        <v>76</v>
      </c>
      <c r="C9" s="178" t="str">
        <f>CONCATENATE(B7," ",C7)</f>
        <v>99 Staveništní přesun hmot</v>
      </c>
      <c r="D9" s="179"/>
      <c r="E9" s="180"/>
      <c r="F9" s="181"/>
      <c r="G9" s="182"/>
      <c r="O9" s="168">
        <v>4</v>
      </c>
      <c r="BA9" s="183">
        <f>SUM(BA7:BA8)</f>
        <v>0</v>
      </c>
      <c r="BB9" s="183">
        <f>SUM(BB7:BB8)</f>
        <v>0</v>
      </c>
      <c r="BC9" s="183">
        <f>SUM(BC7:BC8)</f>
        <v>0</v>
      </c>
      <c r="BD9" s="183">
        <f>SUM(BD7:BD8)</f>
        <v>0</v>
      </c>
      <c r="BE9" s="183">
        <f>SUM(BE7:BE8)</f>
        <v>0</v>
      </c>
    </row>
    <row r="10" spans="1:15" ht="12.75">
      <c r="A10" s="161" t="s">
        <v>74</v>
      </c>
      <c r="B10" s="162" t="s">
        <v>84</v>
      </c>
      <c r="C10" s="163" t="s">
        <v>85</v>
      </c>
      <c r="D10" s="164"/>
      <c r="E10" s="165"/>
      <c r="F10" s="165"/>
      <c r="G10" s="166"/>
      <c r="H10" s="167"/>
      <c r="I10" s="167"/>
      <c r="O10" s="168">
        <v>1</v>
      </c>
    </row>
    <row r="11" spans="1:104" ht="12.75">
      <c r="A11" s="169">
        <v>2</v>
      </c>
      <c r="B11" s="170" t="s">
        <v>86</v>
      </c>
      <c r="C11" s="171" t="s">
        <v>87</v>
      </c>
      <c r="D11" s="172" t="s">
        <v>88</v>
      </c>
      <c r="E11" s="173">
        <v>582</v>
      </c>
      <c r="F11" s="173"/>
      <c r="G11" s="174"/>
      <c r="O11" s="168">
        <v>2</v>
      </c>
      <c r="AA11" s="144">
        <v>1</v>
      </c>
      <c r="AB11" s="144">
        <v>7</v>
      </c>
      <c r="AC11" s="144">
        <v>7</v>
      </c>
      <c r="AZ11" s="144">
        <v>2</v>
      </c>
      <c r="BA11" s="144">
        <f aca="true" t="shared" si="0" ref="BA11:BA18">IF(AZ11=1,G11,0)</f>
        <v>0</v>
      </c>
      <c r="BB11" s="144">
        <f aca="true" t="shared" si="1" ref="BB11:BB18">IF(AZ11=2,G11,0)</f>
        <v>0</v>
      </c>
      <c r="BC11" s="144">
        <f aca="true" t="shared" si="2" ref="BC11:BC18">IF(AZ11=3,G11,0)</f>
        <v>0</v>
      </c>
      <c r="BD11" s="144">
        <f aca="true" t="shared" si="3" ref="BD11:BD18">IF(AZ11=4,G11,0)</f>
        <v>0</v>
      </c>
      <c r="BE11" s="144">
        <f aca="true" t="shared" si="4" ref="BE11:BE18">IF(AZ11=5,G11,0)</f>
        <v>0</v>
      </c>
      <c r="CA11" s="175">
        <v>1</v>
      </c>
      <c r="CB11" s="175">
        <v>7</v>
      </c>
      <c r="CZ11" s="144">
        <v>0</v>
      </c>
    </row>
    <row r="12" spans="1:104" ht="22.5">
      <c r="A12" s="169">
        <v>3</v>
      </c>
      <c r="B12" s="170" t="s">
        <v>89</v>
      </c>
      <c r="C12" s="171" t="s">
        <v>90</v>
      </c>
      <c r="D12" s="172" t="s">
        <v>88</v>
      </c>
      <c r="E12" s="173">
        <v>87.3</v>
      </c>
      <c r="F12" s="173"/>
      <c r="G12" s="174"/>
      <c r="O12" s="168">
        <v>2</v>
      </c>
      <c r="AA12" s="144">
        <v>1</v>
      </c>
      <c r="AB12" s="144">
        <v>7</v>
      </c>
      <c r="AC12" s="144">
        <v>7</v>
      </c>
      <c r="AZ12" s="144">
        <v>2</v>
      </c>
      <c r="BA12" s="144">
        <f t="shared" si="0"/>
        <v>0</v>
      </c>
      <c r="BB12" s="144">
        <f t="shared" si="1"/>
        <v>0</v>
      </c>
      <c r="BC12" s="144">
        <f t="shared" si="2"/>
        <v>0</v>
      </c>
      <c r="BD12" s="144">
        <f t="shared" si="3"/>
        <v>0</v>
      </c>
      <c r="BE12" s="144">
        <f t="shared" si="4"/>
        <v>0</v>
      </c>
      <c r="CA12" s="175">
        <v>1</v>
      </c>
      <c r="CB12" s="175">
        <v>7</v>
      </c>
      <c r="CZ12" s="144">
        <v>0</v>
      </c>
    </row>
    <row r="13" spans="1:104" ht="12.75">
      <c r="A13" s="169">
        <v>4</v>
      </c>
      <c r="B13" s="170" t="s">
        <v>91</v>
      </c>
      <c r="C13" s="171" t="s">
        <v>92</v>
      </c>
      <c r="D13" s="172" t="s">
        <v>88</v>
      </c>
      <c r="E13" s="173">
        <v>582</v>
      </c>
      <c r="F13" s="173"/>
      <c r="G13" s="174"/>
      <c r="O13" s="168">
        <v>2</v>
      </c>
      <c r="AA13" s="144">
        <v>1</v>
      </c>
      <c r="AB13" s="144">
        <v>7</v>
      </c>
      <c r="AC13" s="144">
        <v>7</v>
      </c>
      <c r="AZ13" s="144">
        <v>2</v>
      </c>
      <c r="BA13" s="144">
        <f t="shared" si="0"/>
        <v>0</v>
      </c>
      <c r="BB13" s="144">
        <f t="shared" si="1"/>
        <v>0</v>
      </c>
      <c r="BC13" s="144">
        <f t="shared" si="2"/>
        <v>0</v>
      </c>
      <c r="BD13" s="144">
        <f t="shared" si="3"/>
        <v>0</v>
      </c>
      <c r="BE13" s="144">
        <f t="shared" si="4"/>
        <v>0</v>
      </c>
      <c r="CA13" s="175">
        <v>1</v>
      </c>
      <c r="CB13" s="175">
        <v>7</v>
      </c>
      <c r="CZ13" s="144">
        <v>0.00035</v>
      </c>
    </row>
    <row r="14" spans="1:104" ht="22.5">
      <c r="A14" s="169">
        <v>5</v>
      </c>
      <c r="B14" s="170" t="s">
        <v>93</v>
      </c>
      <c r="C14" s="171" t="s">
        <v>94</v>
      </c>
      <c r="D14" s="172" t="s">
        <v>88</v>
      </c>
      <c r="E14" s="173">
        <v>582</v>
      </c>
      <c r="F14" s="173"/>
      <c r="G14" s="174"/>
      <c r="O14" s="168">
        <v>2</v>
      </c>
      <c r="AA14" s="144">
        <v>1</v>
      </c>
      <c r="AB14" s="144">
        <v>7</v>
      </c>
      <c r="AC14" s="144">
        <v>7</v>
      </c>
      <c r="AZ14" s="144">
        <v>2</v>
      </c>
      <c r="BA14" s="144">
        <f t="shared" si="0"/>
        <v>0</v>
      </c>
      <c r="BB14" s="144">
        <f t="shared" si="1"/>
        <v>0</v>
      </c>
      <c r="BC14" s="144">
        <f t="shared" si="2"/>
        <v>0</v>
      </c>
      <c r="BD14" s="144">
        <f t="shared" si="3"/>
        <v>0</v>
      </c>
      <c r="BE14" s="144">
        <f t="shared" si="4"/>
        <v>0</v>
      </c>
      <c r="CA14" s="175">
        <v>1</v>
      </c>
      <c r="CB14" s="175">
        <v>7</v>
      </c>
      <c r="CZ14" s="144">
        <v>0.00035</v>
      </c>
    </row>
    <row r="15" spans="1:104" ht="12.75">
      <c r="A15" s="169">
        <v>6</v>
      </c>
      <c r="B15" s="170" t="s">
        <v>95</v>
      </c>
      <c r="C15" s="171" t="s">
        <v>96</v>
      </c>
      <c r="D15" s="172" t="s">
        <v>97</v>
      </c>
      <c r="E15" s="173">
        <v>0.582</v>
      </c>
      <c r="F15" s="173"/>
      <c r="G15" s="174"/>
      <c r="O15" s="168">
        <v>2</v>
      </c>
      <c r="AA15" s="144">
        <v>3</v>
      </c>
      <c r="AB15" s="144">
        <v>7</v>
      </c>
      <c r="AC15" s="144">
        <v>11163150</v>
      </c>
      <c r="AZ15" s="144">
        <v>2</v>
      </c>
      <c r="BA15" s="144">
        <f t="shared" si="0"/>
        <v>0</v>
      </c>
      <c r="BB15" s="144">
        <f t="shared" si="1"/>
        <v>0</v>
      </c>
      <c r="BC15" s="144">
        <f t="shared" si="2"/>
        <v>0</v>
      </c>
      <c r="BD15" s="144">
        <f t="shared" si="3"/>
        <v>0</v>
      </c>
      <c r="BE15" s="144">
        <f t="shared" si="4"/>
        <v>0</v>
      </c>
      <c r="CA15" s="175">
        <v>3</v>
      </c>
      <c r="CB15" s="175">
        <v>7</v>
      </c>
      <c r="CZ15" s="144">
        <v>1</v>
      </c>
    </row>
    <row r="16" spans="1:104" ht="22.5">
      <c r="A16" s="169">
        <v>7</v>
      </c>
      <c r="B16" s="170" t="s">
        <v>98</v>
      </c>
      <c r="C16" s="171" t="s">
        <v>99</v>
      </c>
      <c r="D16" s="172" t="s">
        <v>88</v>
      </c>
      <c r="E16" s="173">
        <v>680.94</v>
      </c>
      <c r="F16" s="173"/>
      <c r="G16" s="174"/>
      <c r="O16" s="168">
        <v>2</v>
      </c>
      <c r="AA16" s="144">
        <v>3</v>
      </c>
      <c r="AB16" s="144">
        <v>7</v>
      </c>
      <c r="AC16" s="144">
        <v>62842033</v>
      </c>
      <c r="AZ16" s="144">
        <v>2</v>
      </c>
      <c r="BA16" s="144">
        <f t="shared" si="0"/>
        <v>0</v>
      </c>
      <c r="BB16" s="144">
        <f t="shared" si="1"/>
        <v>0</v>
      </c>
      <c r="BC16" s="144">
        <f t="shared" si="2"/>
        <v>0</v>
      </c>
      <c r="BD16" s="144">
        <f t="shared" si="3"/>
        <v>0</v>
      </c>
      <c r="BE16" s="144">
        <f t="shared" si="4"/>
        <v>0</v>
      </c>
      <c r="CA16" s="175">
        <v>3</v>
      </c>
      <c r="CB16" s="175">
        <v>7</v>
      </c>
      <c r="CZ16" s="144">
        <v>0.00195</v>
      </c>
    </row>
    <row r="17" spans="1:104" ht="22.5">
      <c r="A17" s="169">
        <v>8</v>
      </c>
      <c r="B17" s="170" t="s">
        <v>100</v>
      </c>
      <c r="C17" s="171" t="s">
        <v>101</v>
      </c>
      <c r="D17" s="172" t="s">
        <v>88</v>
      </c>
      <c r="E17" s="173">
        <v>680.94</v>
      </c>
      <c r="F17" s="173"/>
      <c r="G17" s="174"/>
      <c r="O17" s="168">
        <v>2</v>
      </c>
      <c r="AA17" s="144">
        <v>3</v>
      </c>
      <c r="AB17" s="144">
        <v>7</v>
      </c>
      <c r="AC17" s="144">
        <v>62852256</v>
      </c>
      <c r="AZ17" s="144">
        <v>2</v>
      </c>
      <c r="BA17" s="144">
        <f t="shared" si="0"/>
        <v>0</v>
      </c>
      <c r="BB17" s="144">
        <f t="shared" si="1"/>
        <v>0</v>
      </c>
      <c r="BC17" s="144">
        <f t="shared" si="2"/>
        <v>0</v>
      </c>
      <c r="BD17" s="144">
        <f t="shared" si="3"/>
        <v>0</v>
      </c>
      <c r="BE17" s="144">
        <f t="shared" si="4"/>
        <v>0</v>
      </c>
      <c r="CA17" s="175">
        <v>3</v>
      </c>
      <c r="CB17" s="175">
        <v>7</v>
      </c>
      <c r="CZ17" s="144">
        <v>0.0048</v>
      </c>
    </row>
    <row r="18" spans="1:104" ht="12.75">
      <c r="A18" s="169">
        <v>9</v>
      </c>
      <c r="B18" s="170" t="s">
        <v>102</v>
      </c>
      <c r="C18" s="171" t="s">
        <v>103</v>
      </c>
      <c r="D18" s="172" t="s">
        <v>62</v>
      </c>
      <c r="E18" s="173">
        <v>3193.7832</v>
      </c>
      <c r="F18" s="173"/>
      <c r="G18" s="174"/>
      <c r="O18" s="168">
        <v>2</v>
      </c>
      <c r="AA18" s="144">
        <v>7</v>
      </c>
      <c r="AB18" s="144">
        <v>1002</v>
      </c>
      <c r="AC18" s="144">
        <v>5</v>
      </c>
      <c r="AZ18" s="144">
        <v>2</v>
      </c>
      <c r="BA18" s="144">
        <f t="shared" si="0"/>
        <v>0</v>
      </c>
      <c r="BB18" s="144">
        <f t="shared" si="1"/>
        <v>0</v>
      </c>
      <c r="BC18" s="144">
        <f t="shared" si="2"/>
        <v>0</v>
      </c>
      <c r="BD18" s="144">
        <f t="shared" si="3"/>
        <v>0</v>
      </c>
      <c r="BE18" s="144">
        <f t="shared" si="4"/>
        <v>0</v>
      </c>
      <c r="CA18" s="175">
        <v>7</v>
      </c>
      <c r="CB18" s="175">
        <v>1002</v>
      </c>
      <c r="CZ18" s="144">
        <v>0</v>
      </c>
    </row>
    <row r="19" spans="1:57" ht="12.75">
      <c r="A19" s="176"/>
      <c r="B19" s="177" t="s">
        <v>76</v>
      </c>
      <c r="C19" s="178" t="str">
        <f>CONCATENATE(B10," ",C10)</f>
        <v>712 Živičné krytiny</v>
      </c>
      <c r="D19" s="179"/>
      <c r="E19" s="180"/>
      <c r="F19" s="181"/>
      <c r="G19" s="182">
        <f>SUM(G11:G18)</f>
        <v>0</v>
      </c>
      <c r="O19" s="168">
        <v>4</v>
      </c>
      <c r="BA19" s="183">
        <f>SUM(BA10:BA18)</f>
        <v>0</v>
      </c>
      <c r="BB19" s="183">
        <f>SUM(BB10:BB18)</f>
        <v>0</v>
      </c>
      <c r="BC19" s="183">
        <f>SUM(BC10:BC18)</f>
        <v>0</v>
      </c>
      <c r="BD19" s="183">
        <f>SUM(BD10:BD18)</f>
        <v>0</v>
      </c>
      <c r="BE19" s="183">
        <f>SUM(BE10:BE18)</f>
        <v>0</v>
      </c>
    </row>
    <row r="20" spans="1:15" ht="12.75">
      <c r="A20" s="161" t="s">
        <v>74</v>
      </c>
      <c r="B20" s="162" t="s">
        <v>104</v>
      </c>
      <c r="C20" s="163" t="s">
        <v>105</v>
      </c>
      <c r="D20" s="164"/>
      <c r="E20" s="165"/>
      <c r="F20" s="165"/>
      <c r="G20" s="166"/>
      <c r="H20" s="167"/>
      <c r="I20" s="167"/>
      <c r="O20" s="168">
        <v>1</v>
      </c>
    </row>
    <row r="21" spans="1:104" ht="22.5">
      <c r="A21" s="169">
        <v>10</v>
      </c>
      <c r="B21" s="170" t="s">
        <v>106</v>
      </c>
      <c r="C21" s="171" t="s">
        <v>107</v>
      </c>
      <c r="D21" s="172" t="s">
        <v>108</v>
      </c>
      <c r="E21" s="173">
        <v>1</v>
      </c>
      <c r="F21" s="173"/>
      <c r="G21" s="174"/>
      <c r="O21" s="168">
        <v>2</v>
      </c>
      <c r="AA21" s="144">
        <v>1</v>
      </c>
      <c r="AB21" s="144">
        <v>7</v>
      </c>
      <c r="AC21" s="144">
        <v>7</v>
      </c>
      <c r="AZ21" s="144">
        <v>2</v>
      </c>
      <c r="BA21" s="144">
        <f>IF(AZ21=1,G21,0)</f>
        <v>0</v>
      </c>
      <c r="BB21" s="144">
        <f>IF(AZ21=2,G21,0)</f>
        <v>0</v>
      </c>
      <c r="BC21" s="144">
        <f>IF(AZ21=3,G21,0)</f>
        <v>0</v>
      </c>
      <c r="BD21" s="144">
        <f>IF(AZ21=4,G21,0)</f>
        <v>0</v>
      </c>
      <c r="BE21" s="144">
        <f>IF(AZ21=5,G21,0)</f>
        <v>0</v>
      </c>
      <c r="CA21" s="175">
        <v>1</v>
      </c>
      <c r="CB21" s="175">
        <v>7</v>
      </c>
      <c r="CZ21" s="144">
        <v>0</v>
      </c>
    </row>
    <row r="22" spans="1:104" ht="12.75">
      <c r="A22" s="169">
        <v>11</v>
      </c>
      <c r="B22" s="170" t="s">
        <v>109</v>
      </c>
      <c r="C22" s="171" t="s">
        <v>110</v>
      </c>
      <c r="D22" s="172" t="s">
        <v>62</v>
      </c>
      <c r="E22" s="173">
        <v>27.5</v>
      </c>
      <c r="F22" s="173"/>
      <c r="G22" s="174"/>
      <c r="O22" s="168">
        <v>2</v>
      </c>
      <c r="AA22" s="144">
        <v>7</v>
      </c>
      <c r="AB22" s="144">
        <v>1002</v>
      </c>
      <c r="AC22" s="144">
        <v>5</v>
      </c>
      <c r="AZ22" s="144">
        <v>2</v>
      </c>
      <c r="BA22" s="144">
        <f>IF(AZ22=1,G22,0)</f>
        <v>0</v>
      </c>
      <c r="BB22" s="144">
        <f>IF(AZ22=2,G22,0)</f>
        <v>0</v>
      </c>
      <c r="BC22" s="144">
        <f>IF(AZ22=3,G22,0)</f>
        <v>0</v>
      </c>
      <c r="BD22" s="144">
        <f>IF(AZ22=4,G22,0)</f>
        <v>0</v>
      </c>
      <c r="BE22" s="144">
        <f>IF(AZ22=5,G22,0)</f>
        <v>0</v>
      </c>
      <c r="CA22" s="175">
        <v>7</v>
      </c>
      <c r="CB22" s="175">
        <v>1002</v>
      </c>
      <c r="CZ22" s="144">
        <v>0</v>
      </c>
    </row>
    <row r="23" spans="1:57" ht="12.75">
      <c r="A23" s="176"/>
      <c r="B23" s="177" t="s">
        <v>76</v>
      </c>
      <c r="C23" s="178" t="str">
        <f>CONCATENATE(B20," ",C20)</f>
        <v>713 Izolace tepelné</v>
      </c>
      <c r="D23" s="179"/>
      <c r="E23" s="180"/>
      <c r="F23" s="181"/>
      <c r="G23" s="182"/>
      <c r="O23" s="168">
        <v>4</v>
      </c>
      <c r="BA23" s="183">
        <f>SUM(BA20:BA22)</f>
        <v>0</v>
      </c>
      <c r="BB23" s="183">
        <f>SUM(BB20:BB22)</f>
        <v>0</v>
      </c>
      <c r="BC23" s="183">
        <f>SUM(BC20:BC22)</f>
        <v>0</v>
      </c>
      <c r="BD23" s="183">
        <f>SUM(BD20:BD22)</f>
        <v>0</v>
      </c>
      <c r="BE23" s="183">
        <f>SUM(BE20:BE22)</f>
        <v>0</v>
      </c>
    </row>
    <row r="24" spans="1:15" ht="12.75">
      <c r="A24" s="161" t="s">
        <v>74</v>
      </c>
      <c r="B24" s="162" t="s">
        <v>111</v>
      </c>
      <c r="C24" s="163" t="s">
        <v>112</v>
      </c>
      <c r="D24" s="164"/>
      <c r="E24" s="165"/>
      <c r="F24" s="165"/>
      <c r="G24" s="166"/>
      <c r="H24" s="167"/>
      <c r="I24" s="167"/>
      <c r="O24" s="168">
        <v>1</v>
      </c>
    </row>
    <row r="25" spans="1:104" ht="12.75">
      <c r="A25" s="169">
        <v>12</v>
      </c>
      <c r="B25" s="170" t="s">
        <v>113</v>
      </c>
      <c r="C25" s="171" t="s">
        <v>114</v>
      </c>
      <c r="D25" s="172" t="s">
        <v>115</v>
      </c>
      <c r="E25" s="173">
        <v>25</v>
      </c>
      <c r="F25" s="173"/>
      <c r="G25" s="174"/>
      <c r="O25" s="168">
        <v>2</v>
      </c>
      <c r="AA25" s="144">
        <v>1</v>
      </c>
      <c r="AB25" s="144">
        <v>7</v>
      </c>
      <c r="AC25" s="144">
        <v>7</v>
      </c>
      <c r="AZ25" s="144">
        <v>2</v>
      </c>
      <c r="BA25" s="144">
        <f aca="true" t="shared" si="5" ref="BA25:BA32">IF(AZ25=1,G25,0)</f>
        <v>0</v>
      </c>
      <c r="BB25" s="144">
        <f aca="true" t="shared" si="6" ref="BB25:BB32">IF(AZ25=2,G25,0)</f>
        <v>0</v>
      </c>
      <c r="BC25" s="144">
        <f aca="true" t="shared" si="7" ref="BC25:BC32">IF(AZ25=3,G25,0)</f>
        <v>0</v>
      </c>
      <c r="BD25" s="144">
        <f aca="true" t="shared" si="8" ref="BD25:BD32">IF(AZ25=4,G25,0)</f>
        <v>0</v>
      </c>
      <c r="BE25" s="144">
        <f aca="true" t="shared" si="9" ref="BE25:BE32">IF(AZ25=5,G25,0)</f>
        <v>0</v>
      </c>
      <c r="CA25" s="175">
        <v>1</v>
      </c>
      <c r="CB25" s="175">
        <v>7</v>
      </c>
      <c r="CZ25" s="144">
        <v>0.00367</v>
      </c>
    </row>
    <row r="26" spans="1:104" ht="12.75">
      <c r="A26" s="169">
        <v>13</v>
      </c>
      <c r="B26" s="170" t="s">
        <v>116</v>
      </c>
      <c r="C26" s="171" t="s">
        <v>117</v>
      </c>
      <c r="D26" s="172" t="s">
        <v>115</v>
      </c>
      <c r="E26" s="173">
        <v>25</v>
      </c>
      <c r="F26" s="173"/>
      <c r="G26" s="174"/>
      <c r="O26" s="168">
        <v>2</v>
      </c>
      <c r="AA26" s="144">
        <v>1</v>
      </c>
      <c r="AB26" s="144">
        <v>7</v>
      </c>
      <c r="AC26" s="144">
        <v>7</v>
      </c>
      <c r="AZ26" s="144">
        <v>2</v>
      </c>
      <c r="BA26" s="144">
        <f t="shared" si="5"/>
        <v>0</v>
      </c>
      <c r="BB26" s="144">
        <f t="shared" si="6"/>
        <v>0</v>
      </c>
      <c r="BC26" s="144">
        <f t="shared" si="7"/>
        <v>0</v>
      </c>
      <c r="BD26" s="144">
        <f t="shared" si="8"/>
        <v>0</v>
      </c>
      <c r="BE26" s="144">
        <f t="shared" si="9"/>
        <v>0</v>
      </c>
      <c r="CA26" s="175">
        <v>1</v>
      </c>
      <c r="CB26" s="175">
        <v>7</v>
      </c>
      <c r="CZ26" s="144">
        <v>0.00367</v>
      </c>
    </row>
    <row r="27" spans="1:104" ht="12.75">
      <c r="A27" s="169">
        <v>14</v>
      </c>
      <c r="B27" s="170" t="s">
        <v>118</v>
      </c>
      <c r="C27" s="171" t="s">
        <v>119</v>
      </c>
      <c r="D27" s="172" t="s">
        <v>115</v>
      </c>
      <c r="E27" s="173">
        <v>119</v>
      </c>
      <c r="F27" s="173"/>
      <c r="G27" s="174"/>
      <c r="O27" s="168">
        <v>2</v>
      </c>
      <c r="AA27" s="144">
        <v>1</v>
      </c>
      <c r="AB27" s="144">
        <v>7</v>
      </c>
      <c r="AC27" s="144">
        <v>7</v>
      </c>
      <c r="AZ27" s="144">
        <v>2</v>
      </c>
      <c r="BA27" s="144">
        <f t="shared" si="5"/>
        <v>0</v>
      </c>
      <c r="BB27" s="144">
        <f t="shared" si="6"/>
        <v>0</v>
      </c>
      <c r="BC27" s="144">
        <f t="shared" si="7"/>
        <v>0</v>
      </c>
      <c r="BD27" s="144">
        <f t="shared" si="8"/>
        <v>0</v>
      </c>
      <c r="BE27" s="144">
        <f t="shared" si="9"/>
        <v>0</v>
      </c>
      <c r="CA27" s="175">
        <v>1</v>
      </c>
      <c r="CB27" s="175">
        <v>7</v>
      </c>
      <c r="CZ27" s="144">
        <v>0</v>
      </c>
    </row>
    <row r="28" spans="1:104" ht="12.75">
      <c r="A28" s="169">
        <v>15</v>
      </c>
      <c r="B28" s="170" t="s">
        <v>120</v>
      </c>
      <c r="C28" s="171" t="s">
        <v>121</v>
      </c>
      <c r="D28" s="172" t="s">
        <v>115</v>
      </c>
      <c r="E28" s="173">
        <v>119</v>
      </c>
      <c r="F28" s="173"/>
      <c r="G28" s="174"/>
      <c r="O28" s="168">
        <v>2</v>
      </c>
      <c r="AA28" s="144">
        <v>1</v>
      </c>
      <c r="AB28" s="144">
        <v>7</v>
      </c>
      <c r="AC28" s="144">
        <v>7</v>
      </c>
      <c r="AZ28" s="144">
        <v>2</v>
      </c>
      <c r="BA28" s="144">
        <f t="shared" si="5"/>
        <v>0</v>
      </c>
      <c r="BB28" s="144">
        <f t="shared" si="6"/>
        <v>0</v>
      </c>
      <c r="BC28" s="144">
        <f t="shared" si="7"/>
        <v>0</v>
      </c>
      <c r="BD28" s="144">
        <f t="shared" si="8"/>
        <v>0</v>
      </c>
      <c r="BE28" s="144">
        <f t="shared" si="9"/>
        <v>0</v>
      </c>
      <c r="CA28" s="175">
        <v>1</v>
      </c>
      <c r="CB28" s="175">
        <v>7</v>
      </c>
      <c r="CZ28" s="144">
        <v>0.00428</v>
      </c>
    </row>
    <row r="29" spans="1:104" ht="22.5">
      <c r="A29" s="169">
        <v>16</v>
      </c>
      <c r="B29" s="170" t="s">
        <v>122</v>
      </c>
      <c r="C29" s="171" t="s">
        <v>123</v>
      </c>
      <c r="D29" s="172" t="s">
        <v>124</v>
      </c>
      <c r="E29" s="173">
        <v>2</v>
      </c>
      <c r="F29" s="173"/>
      <c r="G29" s="174"/>
      <c r="O29" s="168">
        <v>2</v>
      </c>
      <c r="AA29" s="144">
        <v>1</v>
      </c>
      <c r="AB29" s="144">
        <v>7</v>
      </c>
      <c r="AC29" s="144">
        <v>7</v>
      </c>
      <c r="AZ29" s="144">
        <v>2</v>
      </c>
      <c r="BA29" s="144">
        <f t="shared" si="5"/>
        <v>0</v>
      </c>
      <c r="BB29" s="144">
        <f t="shared" si="6"/>
        <v>0</v>
      </c>
      <c r="BC29" s="144">
        <f t="shared" si="7"/>
        <v>0</v>
      </c>
      <c r="BD29" s="144">
        <f t="shared" si="8"/>
        <v>0</v>
      </c>
      <c r="BE29" s="144">
        <f t="shared" si="9"/>
        <v>0</v>
      </c>
      <c r="CA29" s="175">
        <v>1</v>
      </c>
      <c r="CB29" s="175">
        <v>7</v>
      </c>
      <c r="CZ29" s="144">
        <v>0.00369</v>
      </c>
    </row>
    <row r="30" spans="1:104" ht="12.75">
      <c r="A30" s="169">
        <v>17</v>
      </c>
      <c r="B30" s="170" t="s">
        <v>125</v>
      </c>
      <c r="C30" s="171" t="s">
        <v>126</v>
      </c>
      <c r="D30" s="172" t="s">
        <v>75</v>
      </c>
      <c r="E30" s="173">
        <v>2</v>
      </c>
      <c r="F30" s="173"/>
      <c r="G30" s="174"/>
      <c r="O30" s="168">
        <v>2</v>
      </c>
      <c r="AA30" s="144">
        <v>1</v>
      </c>
      <c r="AB30" s="144">
        <v>7</v>
      </c>
      <c r="AC30" s="144">
        <v>7</v>
      </c>
      <c r="AZ30" s="144">
        <v>2</v>
      </c>
      <c r="BA30" s="144">
        <f t="shared" si="5"/>
        <v>0</v>
      </c>
      <c r="BB30" s="144">
        <f t="shared" si="6"/>
        <v>0</v>
      </c>
      <c r="BC30" s="144">
        <f t="shared" si="7"/>
        <v>0</v>
      </c>
      <c r="BD30" s="144">
        <f t="shared" si="8"/>
        <v>0</v>
      </c>
      <c r="BE30" s="144">
        <f t="shared" si="9"/>
        <v>0</v>
      </c>
      <c r="CA30" s="175">
        <v>1</v>
      </c>
      <c r="CB30" s="175">
        <v>7</v>
      </c>
      <c r="CZ30" s="144">
        <v>0</v>
      </c>
    </row>
    <row r="31" spans="1:104" ht="12.75">
      <c r="A31" s="169">
        <v>18</v>
      </c>
      <c r="B31" s="170" t="s">
        <v>127</v>
      </c>
      <c r="C31" s="171" t="s">
        <v>128</v>
      </c>
      <c r="D31" s="172" t="s">
        <v>115</v>
      </c>
      <c r="E31" s="173">
        <v>25</v>
      </c>
      <c r="F31" s="173"/>
      <c r="G31" s="174"/>
      <c r="O31" s="168">
        <v>2</v>
      </c>
      <c r="AA31" s="144">
        <v>1</v>
      </c>
      <c r="AB31" s="144">
        <v>0</v>
      </c>
      <c r="AC31" s="144">
        <v>0</v>
      </c>
      <c r="AZ31" s="144">
        <v>2</v>
      </c>
      <c r="BA31" s="144">
        <f t="shared" si="5"/>
        <v>0</v>
      </c>
      <c r="BB31" s="144">
        <f t="shared" si="6"/>
        <v>0</v>
      </c>
      <c r="BC31" s="144">
        <f t="shared" si="7"/>
        <v>0</v>
      </c>
      <c r="BD31" s="144">
        <f t="shared" si="8"/>
        <v>0</v>
      </c>
      <c r="BE31" s="144">
        <f t="shared" si="9"/>
        <v>0</v>
      </c>
      <c r="CA31" s="175">
        <v>1</v>
      </c>
      <c r="CB31" s="175">
        <v>0</v>
      </c>
      <c r="CZ31" s="144">
        <v>1E-05</v>
      </c>
    </row>
    <row r="32" spans="1:104" ht="12.75">
      <c r="A32" s="169">
        <v>19</v>
      </c>
      <c r="B32" s="170" t="s">
        <v>129</v>
      </c>
      <c r="C32" s="171" t="s">
        <v>130</v>
      </c>
      <c r="D32" s="172" t="s">
        <v>62</v>
      </c>
      <c r="E32" s="173">
        <v>502.145</v>
      </c>
      <c r="F32" s="173"/>
      <c r="G32" s="174"/>
      <c r="O32" s="168">
        <v>2</v>
      </c>
      <c r="AA32" s="144">
        <v>7</v>
      </c>
      <c r="AB32" s="144">
        <v>1002</v>
      </c>
      <c r="AC32" s="144">
        <v>5</v>
      </c>
      <c r="AZ32" s="144">
        <v>2</v>
      </c>
      <c r="BA32" s="144">
        <f t="shared" si="5"/>
        <v>0</v>
      </c>
      <c r="BB32" s="144">
        <f t="shared" si="6"/>
        <v>0</v>
      </c>
      <c r="BC32" s="144">
        <f t="shared" si="7"/>
        <v>0</v>
      </c>
      <c r="BD32" s="144">
        <f t="shared" si="8"/>
        <v>0</v>
      </c>
      <c r="BE32" s="144">
        <f t="shared" si="9"/>
        <v>0</v>
      </c>
      <c r="CA32" s="175">
        <v>7</v>
      </c>
      <c r="CB32" s="175">
        <v>1002</v>
      </c>
      <c r="CZ32" s="144">
        <v>0</v>
      </c>
    </row>
    <row r="33" spans="1:57" ht="12.75">
      <c r="A33" s="176"/>
      <c r="B33" s="177" t="s">
        <v>76</v>
      </c>
      <c r="C33" s="178" t="str">
        <f>CONCATENATE(B24," ",C24)</f>
        <v>764 Konstrukce klempířské</v>
      </c>
      <c r="D33" s="179"/>
      <c r="E33" s="180"/>
      <c r="F33" s="181"/>
      <c r="G33" s="182"/>
      <c r="O33" s="168">
        <v>4</v>
      </c>
      <c r="BA33" s="183">
        <f>SUM(BA24:BA32)</f>
        <v>0</v>
      </c>
      <c r="BB33" s="183">
        <f>SUM(BB24:BB32)</f>
        <v>0</v>
      </c>
      <c r="BC33" s="183">
        <f>SUM(BC24:BC32)</f>
        <v>0</v>
      </c>
      <c r="BD33" s="183">
        <f>SUM(BD24:BD32)</f>
        <v>0</v>
      </c>
      <c r="BE33" s="183">
        <f>SUM(BE24:BE32)</f>
        <v>0</v>
      </c>
    </row>
    <row r="34" spans="1:15" ht="12.75">
      <c r="A34" s="161" t="s">
        <v>74</v>
      </c>
      <c r="B34" s="162" t="s">
        <v>131</v>
      </c>
      <c r="C34" s="163" t="s">
        <v>153</v>
      </c>
      <c r="D34" s="164"/>
      <c r="E34" s="165"/>
      <c r="F34" s="165"/>
      <c r="G34" s="166"/>
      <c r="H34" s="167"/>
      <c r="I34" s="167"/>
      <c r="O34" s="168">
        <v>1</v>
      </c>
    </row>
    <row r="35" spans="1:104" ht="22.5">
      <c r="A35" s="169">
        <v>20</v>
      </c>
      <c r="B35" s="170" t="s">
        <v>132</v>
      </c>
      <c r="C35" s="171" t="s">
        <v>160</v>
      </c>
      <c r="D35" s="172" t="s">
        <v>83</v>
      </c>
      <c r="E35" s="173">
        <v>1</v>
      </c>
      <c r="F35" s="173"/>
      <c r="G35" s="174"/>
      <c r="O35" s="168">
        <v>2</v>
      </c>
      <c r="AA35" s="144">
        <v>1</v>
      </c>
      <c r="AB35" s="144">
        <v>7</v>
      </c>
      <c r="AC35" s="144">
        <v>7</v>
      </c>
      <c r="AZ35" s="144">
        <v>2</v>
      </c>
      <c r="BA35" s="144">
        <f>IF(AZ35=1,G35,0)</f>
        <v>0</v>
      </c>
      <c r="BB35" s="144">
        <f>IF(AZ35=2,G35,0)</f>
        <v>0</v>
      </c>
      <c r="BC35" s="144">
        <f>IF(AZ35=3,G35,0)</f>
        <v>0</v>
      </c>
      <c r="BD35" s="144">
        <f>IF(AZ35=4,G35,0)</f>
        <v>0</v>
      </c>
      <c r="BE35" s="144">
        <f>IF(AZ35=5,G35,0)</f>
        <v>0</v>
      </c>
      <c r="CA35" s="175">
        <v>1</v>
      </c>
      <c r="CB35" s="175">
        <v>7</v>
      </c>
      <c r="CZ35" s="144">
        <v>0</v>
      </c>
    </row>
    <row r="36" spans="1:80" ht="67.5">
      <c r="A36" s="169">
        <v>21</v>
      </c>
      <c r="B36" s="170" t="s">
        <v>154</v>
      </c>
      <c r="C36" s="196" t="s">
        <v>157</v>
      </c>
      <c r="D36" s="198" t="s">
        <v>83</v>
      </c>
      <c r="E36" s="199">
        <v>1</v>
      </c>
      <c r="F36" s="199"/>
      <c r="G36" s="199"/>
      <c r="O36" s="168"/>
      <c r="CA36" s="175"/>
      <c r="CB36" s="175"/>
    </row>
    <row r="37" spans="1:80" ht="56.25">
      <c r="A37" s="169">
        <v>22</v>
      </c>
      <c r="B37" s="170" t="s">
        <v>155</v>
      </c>
      <c r="C37" s="196" t="s">
        <v>156</v>
      </c>
      <c r="D37" s="200" t="s">
        <v>83</v>
      </c>
      <c r="E37" s="201">
        <v>1</v>
      </c>
      <c r="F37" s="201"/>
      <c r="G37" s="199"/>
      <c r="I37" s="202"/>
      <c r="O37" s="168"/>
      <c r="CA37" s="175"/>
      <c r="CB37" s="175"/>
    </row>
    <row r="38" spans="1:57" ht="12.75">
      <c r="A38" s="176"/>
      <c r="B38" s="177" t="s">
        <v>76</v>
      </c>
      <c r="C38" s="178" t="str">
        <f>CONCATENATE(B34," ",C34)</f>
        <v>799 Pozemní komunikace</v>
      </c>
      <c r="D38" s="179"/>
      <c r="E38" s="180"/>
      <c r="F38" s="181"/>
      <c r="G38" s="182"/>
      <c r="O38" s="168">
        <v>4</v>
      </c>
      <c r="BA38" s="183">
        <f>SUM(BA34:BA35)</f>
        <v>0</v>
      </c>
      <c r="BB38" s="183">
        <f>SUM(BB34:BB35)</f>
        <v>0</v>
      </c>
      <c r="BC38" s="183">
        <f>SUM(BC34:BC35)</f>
        <v>0</v>
      </c>
      <c r="BD38" s="183">
        <f>SUM(BD34:BD35)</f>
        <v>0</v>
      </c>
      <c r="BE38" s="183">
        <f>SUM(BE34:BE35)</f>
        <v>0</v>
      </c>
    </row>
    <row r="39" spans="1:15" ht="12.75">
      <c r="A39" s="161" t="s">
        <v>74</v>
      </c>
      <c r="B39" s="162" t="s">
        <v>133</v>
      </c>
      <c r="C39" s="163" t="s">
        <v>134</v>
      </c>
      <c r="D39" s="164"/>
      <c r="E39" s="165"/>
      <c r="F39" s="165"/>
      <c r="G39" s="166"/>
      <c r="H39" s="167"/>
      <c r="I39" s="167"/>
      <c r="O39" s="168">
        <v>1</v>
      </c>
    </row>
    <row r="40" spans="1:104" ht="12.75">
      <c r="A40" s="169">
        <v>23</v>
      </c>
      <c r="B40" s="170" t="s">
        <v>135</v>
      </c>
      <c r="C40" s="171" t="s">
        <v>136</v>
      </c>
      <c r="D40" s="172" t="s">
        <v>88</v>
      </c>
      <c r="E40" s="173">
        <v>582</v>
      </c>
      <c r="F40" s="173"/>
      <c r="G40" s="174"/>
      <c r="O40" s="168">
        <v>2</v>
      </c>
      <c r="AA40" s="144">
        <v>1</v>
      </c>
      <c r="AB40" s="144">
        <v>7</v>
      </c>
      <c r="AC40" s="144">
        <v>7</v>
      </c>
      <c r="AZ40" s="144">
        <v>4</v>
      </c>
      <c r="BA40" s="144">
        <f>IF(AZ40=1,G40,0)</f>
        <v>0</v>
      </c>
      <c r="BB40" s="144">
        <f>IF(AZ40=2,G40,0)</f>
        <v>0</v>
      </c>
      <c r="BC40" s="144">
        <f>IF(AZ40=3,G40,0)</f>
        <v>0</v>
      </c>
      <c r="BD40" s="144">
        <f>IF(AZ40=4,G40,0)</f>
        <v>0</v>
      </c>
      <c r="BE40" s="144">
        <f>IF(AZ40=5,G40,0)</f>
        <v>0</v>
      </c>
      <c r="CA40" s="175">
        <v>1</v>
      </c>
      <c r="CB40" s="175">
        <v>7</v>
      </c>
      <c r="CZ40" s="144">
        <v>0</v>
      </c>
    </row>
    <row r="41" spans="1:104" ht="12.75">
      <c r="A41" s="169">
        <v>24</v>
      </c>
      <c r="B41" s="170" t="s">
        <v>137</v>
      </c>
      <c r="C41" s="171" t="s">
        <v>138</v>
      </c>
      <c r="D41" s="172" t="s">
        <v>88</v>
      </c>
      <c r="E41" s="173">
        <v>582</v>
      </c>
      <c r="F41" s="173"/>
      <c r="G41" s="174"/>
      <c r="O41" s="168">
        <v>2</v>
      </c>
      <c r="AA41" s="144">
        <v>1</v>
      </c>
      <c r="AB41" s="144">
        <v>9</v>
      </c>
      <c r="AC41" s="144">
        <v>9</v>
      </c>
      <c r="AZ41" s="144">
        <v>4</v>
      </c>
      <c r="BA41" s="144">
        <f>IF(AZ41=1,G41,0)</f>
        <v>0</v>
      </c>
      <c r="BB41" s="144">
        <f>IF(AZ41=2,G41,0)</f>
        <v>0</v>
      </c>
      <c r="BC41" s="144">
        <f>IF(AZ41=3,G41,0)</f>
        <v>0</v>
      </c>
      <c r="BD41" s="144">
        <f>IF(AZ41=4,G41,0)</f>
        <v>0</v>
      </c>
      <c r="BE41" s="144">
        <f>IF(AZ41=5,G41,0)</f>
        <v>0</v>
      </c>
      <c r="CA41" s="175">
        <v>1</v>
      </c>
      <c r="CB41" s="175">
        <v>9</v>
      </c>
      <c r="CZ41" s="144">
        <v>0</v>
      </c>
    </row>
    <row r="42" spans="1:104" ht="12.75">
      <c r="A42" s="169">
        <v>25</v>
      </c>
      <c r="B42" s="170" t="s">
        <v>139</v>
      </c>
      <c r="C42" s="171" t="s">
        <v>140</v>
      </c>
      <c r="D42" s="172" t="s">
        <v>83</v>
      </c>
      <c r="E42" s="173">
        <v>1</v>
      </c>
      <c r="F42" s="173"/>
      <c r="G42" s="174"/>
      <c r="O42" s="168">
        <v>2</v>
      </c>
      <c r="AA42" s="144">
        <v>1</v>
      </c>
      <c r="AB42" s="144">
        <v>9</v>
      </c>
      <c r="AC42" s="144">
        <v>9</v>
      </c>
      <c r="AZ42" s="144">
        <v>4</v>
      </c>
      <c r="BA42" s="144">
        <f>IF(AZ42=1,G42,0)</f>
        <v>0</v>
      </c>
      <c r="BB42" s="144">
        <f>IF(AZ42=2,G42,0)</f>
        <v>0</v>
      </c>
      <c r="BC42" s="144">
        <f>IF(AZ42=3,G42,0)</f>
        <v>0</v>
      </c>
      <c r="BD42" s="144">
        <f>IF(AZ42=4,G42,0)</f>
        <v>0</v>
      </c>
      <c r="BE42" s="144">
        <f>IF(AZ42=5,G42,0)</f>
        <v>0</v>
      </c>
      <c r="CA42" s="175">
        <v>1</v>
      </c>
      <c r="CB42" s="175">
        <v>9</v>
      </c>
      <c r="CZ42" s="144">
        <v>0</v>
      </c>
    </row>
    <row r="43" spans="1:57" ht="12.75">
      <c r="A43" s="176"/>
      <c r="B43" s="177" t="s">
        <v>76</v>
      </c>
      <c r="C43" s="178" t="str">
        <f>CONCATENATE(B39," ",C39)</f>
        <v>M21 Elektromontáže</v>
      </c>
      <c r="D43" s="179"/>
      <c r="E43" s="180"/>
      <c r="F43" s="181"/>
      <c r="G43" s="182"/>
      <c r="O43" s="168">
        <v>4</v>
      </c>
      <c r="BA43" s="183">
        <f>SUM(BA39:BA42)</f>
        <v>0</v>
      </c>
      <c r="BB43" s="183">
        <f>SUM(BB39:BB42)</f>
        <v>0</v>
      </c>
      <c r="BC43" s="183">
        <f>SUM(BC39:BC42)</f>
        <v>0</v>
      </c>
      <c r="BD43" s="183">
        <f>SUM(BD39:BD42)</f>
        <v>0</v>
      </c>
      <c r="BE43" s="183">
        <f>SUM(BE39:BE42)</f>
        <v>0</v>
      </c>
    </row>
    <row r="44" spans="1:15" ht="12.75">
      <c r="A44" s="161" t="s">
        <v>74</v>
      </c>
      <c r="B44" s="162" t="s">
        <v>141</v>
      </c>
      <c r="C44" s="163" t="s">
        <v>142</v>
      </c>
      <c r="D44" s="164"/>
      <c r="E44" s="165"/>
      <c r="F44" s="165"/>
      <c r="G44" s="166"/>
      <c r="H44" s="167"/>
      <c r="I44" s="167"/>
      <c r="O44" s="168">
        <v>1</v>
      </c>
    </row>
    <row r="45" spans="1:104" ht="22.5">
      <c r="A45" s="169">
        <v>26</v>
      </c>
      <c r="B45" s="170" t="s">
        <v>143</v>
      </c>
      <c r="C45" s="171" t="s">
        <v>144</v>
      </c>
      <c r="D45" s="172" t="s">
        <v>83</v>
      </c>
      <c r="E45" s="173">
        <v>1</v>
      </c>
      <c r="F45" s="173"/>
      <c r="G45" s="174"/>
      <c r="O45" s="168">
        <v>2</v>
      </c>
      <c r="AA45" s="144">
        <v>1</v>
      </c>
      <c r="AB45" s="144">
        <v>10</v>
      </c>
      <c r="AC45" s="144">
        <v>10</v>
      </c>
      <c r="AZ45" s="144">
        <v>1</v>
      </c>
      <c r="BA45" s="144">
        <f>IF(AZ45=1,G45,0)</f>
        <v>0</v>
      </c>
      <c r="BB45" s="144">
        <f>IF(AZ45=2,G45,0)</f>
        <v>0</v>
      </c>
      <c r="BC45" s="144">
        <f>IF(AZ45=3,G45,0)</f>
        <v>0</v>
      </c>
      <c r="BD45" s="144">
        <f>IF(AZ45=4,G45,0)</f>
        <v>0</v>
      </c>
      <c r="BE45" s="144">
        <f>IF(AZ45=5,G45,0)</f>
        <v>0</v>
      </c>
      <c r="CA45" s="175">
        <v>1</v>
      </c>
      <c r="CB45" s="175">
        <v>10</v>
      </c>
      <c r="CZ45" s="144">
        <v>0</v>
      </c>
    </row>
    <row r="46" spans="1:57" ht="12.75">
      <c r="A46" s="176"/>
      <c r="B46" s="177" t="s">
        <v>76</v>
      </c>
      <c r="C46" s="178" t="str">
        <f>CONCATENATE(B44," ",C44)</f>
        <v>D96 Přesuny suti a vybouraných hmot</v>
      </c>
      <c r="D46" s="179"/>
      <c r="E46" s="180"/>
      <c r="F46" s="181"/>
      <c r="G46" s="182"/>
      <c r="O46" s="168">
        <v>4</v>
      </c>
      <c r="BA46" s="183">
        <f>SUM(BA44:BA45)</f>
        <v>0</v>
      </c>
      <c r="BB46" s="183">
        <f>SUM(BB44:BB45)</f>
        <v>0</v>
      </c>
      <c r="BC46" s="183">
        <f>SUM(BC44:BC45)</f>
        <v>0</v>
      </c>
      <c r="BD46" s="183">
        <f>SUM(BD44:BD45)</f>
        <v>0</v>
      </c>
      <c r="BE46" s="183">
        <f>SUM(BE44:BE45)</f>
        <v>0</v>
      </c>
    </row>
    <row r="47" ht="12.75">
      <c r="E47" s="144"/>
    </row>
    <row r="48" ht="12.75">
      <c r="E48" s="144"/>
    </row>
    <row r="49" ht="12.75">
      <c r="E49" s="144"/>
    </row>
    <row r="50" ht="12.75">
      <c r="E50" s="144"/>
    </row>
    <row r="51" ht="12.75">
      <c r="E51" s="144"/>
    </row>
    <row r="52" ht="12.75">
      <c r="E52" s="144"/>
    </row>
    <row r="53" ht="12.75">
      <c r="E53" s="144"/>
    </row>
    <row r="54" ht="12.75">
      <c r="E54" s="144"/>
    </row>
    <row r="55" ht="12.75">
      <c r="E55" s="144"/>
    </row>
    <row r="56" ht="12.75">
      <c r="E56" s="144"/>
    </row>
    <row r="57" ht="12.75">
      <c r="E57" s="144"/>
    </row>
    <row r="58" ht="12.75">
      <c r="E58" s="144"/>
    </row>
    <row r="59" ht="12.75">
      <c r="E59" s="144"/>
    </row>
    <row r="60" ht="12.75">
      <c r="E60" s="144"/>
    </row>
    <row r="61" ht="12.75">
      <c r="E61" s="144"/>
    </row>
    <row r="62" ht="12.75">
      <c r="E62" s="144"/>
    </row>
    <row r="63" ht="12.75">
      <c r="E63" s="144"/>
    </row>
    <row r="64" ht="12.75">
      <c r="E64" s="144"/>
    </row>
    <row r="65" ht="12.75">
      <c r="E65" s="144"/>
    </row>
    <row r="66" ht="12.75">
      <c r="E66" s="144"/>
    </row>
    <row r="67" ht="12.75">
      <c r="E67" s="144"/>
    </row>
    <row r="68" ht="12.75">
      <c r="E68" s="144"/>
    </row>
    <row r="69" ht="12.75">
      <c r="E69" s="144"/>
    </row>
    <row r="70" spans="1:7" ht="12.75">
      <c r="A70" s="184"/>
      <c r="B70" s="184"/>
      <c r="C70" s="184"/>
      <c r="D70" s="184"/>
      <c r="E70" s="184"/>
      <c r="F70" s="184"/>
      <c r="G70" s="184"/>
    </row>
    <row r="71" spans="1:7" ht="12.75">
      <c r="A71" s="184"/>
      <c r="B71" s="184"/>
      <c r="C71" s="184"/>
      <c r="D71" s="184"/>
      <c r="E71" s="184"/>
      <c r="F71" s="184"/>
      <c r="G71" s="184"/>
    </row>
    <row r="72" spans="1:7" ht="12.75">
      <c r="A72" s="184"/>
      <c r="B72" s="184"/>
      <c r="C72" s="184"/>
      <c r="D72" s="184"/>
      <c r="E72" s="184"/>
      <c r="F72" s="184"/>
      <c r="G72" s="184"/>
    </row>
    <row r="73" spans="1:7" ht="12.75">
      <c r="A73" s="184"/>
      <c r="B73" s="184"/>
      <c r="C73" s="184"/>
      <c r="D73" s="184"/>
      <c r="E73" s="184"/>
      <c r="F73" s="184"/>
      <c r="G73" s="184"/>
    </row>
    <row r="74" ht="12.75">
      <c r="E74" s="144"/>
    </row>
    <row r="75" ht="12.75">
      <c r="E75" s="144"/>
    </row>
    <row r="76" ht="12.75">
      <c r="E76" s="144"/>
    </row>
    <row r="77" ht="12.75">
      <c r="E77" s="144"/>
    </row>
    <row r="78" ht="12.75">
      <c r="E78" s="144"/>
    </row>
    <row r="79" ht="12.75">
      <c r="E79" s="144"/>
    </row>
    <row r="80" ht="12.75">
      <c r="E80" s="144"/>
    </row>
    <row r="81" ht="12.75">
      <c r="E81" s="144"/>
    </row>
    <row r="82" ht="12.75">
      <c r="E82" s="144"/>
    </row>
    <row r="83" ht="12.75">
      <c r="E83" s="144"/>
    </row>
    <row r="84" ht="12.75">
      <c r="E84" s="144"/>
    </row>
    <row r="85" ht="12.75">
      <c r="E85" s="144"/>
    </row>
    <row r="86" ht="12.75">
      <c r="E86" s="144"/>
    </row>
    <row r="87" ht="12.75">
      <c r="E87" s="144"/>
    </row>
    <row r="88" ht="12.75">
      <c r="E88" s="144"/>
    </row>
    <row r="89" ht="12.75">
      <c r="E89" s="144"/>
    </row>
    <row r="90" ht="12.75">
      <c r="E90" s="144"/>
    </row>
    <row r="91" ht="12.75">
      <c r="E91" s="144"/>
    </row>
    <row r="92" ht="12.75">
      <c r="E92" s="144"/>
    </row>
    <row r="93" ht="12.75">
      <c r="E93" s="144"/>
    </row>
    <row r="94" ht="12.75">
      <c r="E94" s="144"/>
    </row>
    <row r="95" ht="12.75">
      <c r="E95" s="144"/>
    </row>
    <row r="96" ht="12.75">
      <c r="E96" s="144"/>
    </row>
    <row r="97" ht="12.75">
      <c r="E97" s="144"/>
    </row>
    <row r="98" ht="12.75">
      <c r="E98" s="144"/>
    </row>
    <row r="99" ht="12.75">
      <c r="E99" s="144"/>
    </row>
    <row r="100" ht="12.75">
      <c r="E100" s="144"/>
    </row>
    <row r="101" ht="12.75">
      <c r="E101" s="144"/>
    </row>
    <row r="102" ht="12.75">
      <c r="E102" s="144"/>
    </row>
    <row r="103" ht="12.75">
      <c r="E103" s="144"/>
    </row>
    <row r="104" ht="12.75">
      <c r="E104" s="144"/>
    </row>
    <row r="105" spans="1:2" ht="12.75">
      <c r="A105" s="185"/>
      <c r="B105" s="185"/>
    </row>
    <row r="106" spans="1:7" ht="12.75">
      <c r="A106" s="184"/>
      <c r="B106" s="184"/>
      <c r="C106" s="187"/>
      <c r="D106" s="187"/>
      <c r="E106" s="188"/>
      <c r="F106" s="187"/>
      <c r="G106" s="189"/>
    </row>
    <row r="107" spans="1:7" ht="12.75">
      <c r="A107" s="190"/>
      <c r="B107" s="190"/>
      <c r="C107" s="184"/>
      <c r="D107" s="184"/>
      <c r="E107" s="191"/>
      <c r="F107" s="184"/>
      <c r="G107" s="184"/>
    </row>
    <row r="108" spans="1:7" ht="12.75">
      <c r="A108" s="184"/>
      <c r="B108" s="184"/>
      <c r="C108" s="184"/>
      <c r="D108" s="184"/>
      <c r="E108" s="191"/>
      <c r="F108" s="184"/>
      <c r="G108" s="184"/>
    </row>
    <row r="109" spans="1:7" ht="12.75">
      <c r="A109" s="184"/>
      <c r="B109" s="184"/>
      <c r="C109" s="184"/>
      <c r="D109" s="184"/>
      <c r="E109" s="191"/>
      <c r="F109" s="184"/>
      <c r="G109" s="184"/>
    </row>
    <row r="110" spans="1:7" ht="12.75">
      <c r="A110" s="184"/>
      <c r="B110" s="184"/>
      <c r="C110" s="184"/>
      <c r="D110" s="184"/>
      <c r="E110" s="191"/>
      <c r="F110" s="184"/>
      <c r="G110" s="184"/>
    </row>
    <row r="111" spans="1:7" ht="12.75">
      <c r="A111" s="184"/>
      <c r="B111" s="184"/>
      <c r="C111" s="184"/>
      <c r="D111" s="184"/>
      <c r="E111" s="191"/>
      <c r="F111" s="184"/>
      <c r="G111" s="184"/>
    </row>
    <row r="112" spans="1:7" ht="12.75">
      <c r="A112" s="184"/>
      <c r="B112" s="184"/>
      <c r="C112" s="184"/>
      <c r="D112" s="184"/>
      <c r="E112" s="191"/>
      <c r="F112" s="184"/>
      <c r="G112" s="184"/>
    </row>
    <row r="113" spans="1:7" ht="12.75">
      <c r="A113" s="184"/>
      <c r="B113" s="184"/>
      <c r="C113" s="184"/>
      <c r="D113" s="184"/>
      <c r="E113" s="191"/>
      <c r="F113" s="184"/>
      <c r="G113" s="184"/>
    </row>
    <row r="114" spans="1:7" ht="12.75">
      <c r="A114" s="184"/>
      <c r="B114" s="184"/>
      <c r="C114" s="184"/>
      <c r="D114" s="184"/>
      <c r="E114" s="191"/>
      <c r="F114" s="184"/>
      <c r="G114" s="184"/>
    </row>
    <row r="115" spans="1:7" ht="12.75">
      <c r="A115" s="184"/>
      <c r="B115" s="184"/>
      <c r="C115" s="184"/>
      <c r="D115" s="184"/>
      <c r="E115" s="191"/>
      <c r="F115" s="184"/>
      <c r="G115" s="184"/>
    </row>
    <row r="116" spans="1:7" ht="12.75">
      <c r="A116" s="184"/>
      <c r="B116" s="184"/>
      <c r="C116" s="184"/>
      <c r="D116" s="184"/>
      <c r="E116" s="191"/>
      <c r="F116" s="184"/>
      <c r="G116" s="184"/>
    </row>
    <row r="117" spans="1:7" ht="12.75">
      <c r="A117" s="184"/>
      <c r="B117" s="184"/>
      <c r="C117" s="184"/>
      <c r="D117" s="184"/>
      <c r="E117" s="191"/>
      <c r="F117" s="184"/>
      <c r="G117" s="184"/>
    </row>
    <row r="118" spans="1:7" ht="12.75">
      <c r="A118" s="184"/>
      <c r="B118" s="184"/>
      <c r="C118" s="184"/>
      <c r="D118" s="184"/>
      <c r="E118" s="191"/>
      <c r="F118" s="184"/>
      <c r="G118" s="184"/>
    </row>
    <row r="119" spans="1:7" ht="12.75">
      <c r="A119" s="184"/>
      <c r="B119" s="184"/>
      <c r="C119" s="184"/>
      <c r="D119" s="184"/>
      <c r="E119" s="191"/>
      <c r="F119" s="184"/>
      <c r="G119" s="18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Mikulcik</dc:creator>
  <cp:keywords/>
  <dc:description/>
  <cp:lastModifiedBy>kd257231</cp:lastModifiedBy>
  <cp:lastPrinted>2013-07-01T13:56:44Z</cp:lastPrinted>
  <dcterms:created xsi:type="dcterms:W3CDTF">2013-04-03T14:47:18Z</dcterms:created>
  <dcterms:modified xsi:type="dcterms:W3CDTF">2013-07-02T06:14:10Z</dcterms:modified>
  <cp:category/>
  <cp:version/>
  <cp:contentType/>
  <cp:contentStatus/>
</cp:coreProperties>
</file>