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'Položky'!$A$1:$G$72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'Rekapitulace'!$F$16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'Rekapitulace'!$E$21</definedName>
    <definedName name="VRNnazev">'Rekapitulace'!$A$21</definedName>
    <definedName name="VRNproc">'Rekapitulace'!$F$21</definedName>
    <definedName name="VRNzakl">'Rekapitulace'!$G$21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<sst xmlns="http://schemas.openxmlformats.org/spreadsheetml/2006/main" count="273" uniqueCount="189">
  <si>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</si>
  <si>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</si>
  <si>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</si>
  <si>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</si>
  <si>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</si>
  <si>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</si>
  <si>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</si>
  <si>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</si>
  <si>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</si>
  <si>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</si>
  <si>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</si>
  <si>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</si>
  <si>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</si>
  <si>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</si>
  <si>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</si>
  <si>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</si>
  <si>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</si>
  <si>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</si>
  <si>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</si>
  <si>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</si>
  <si>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</si>
  <si>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</si>
  <si>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</si>
  <si>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</si>
  <si>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</si>
  <si>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</si>
  <si>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</si>
  <si>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</si>
  <si>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</si>
  <si>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</si>
  <si>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</si>
  <si>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</si>
  <si>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</si>
  <si>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</si>
  <si>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</si>
  <si>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</si>
  <si>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</si>
  <si>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</si>
  <si>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</si>
  <si>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</si>
  <si>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</si>
  <si>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</si>
  <si>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</si>
  <si>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</si>
  <si>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</si>
  <si>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</si>
  <si>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</si>
  <si>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</si>
  <si>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</si>
  <si>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</si>
  <si>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</si>
  <si>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</si>
  <si>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</si>
  <si>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</si>
  <si>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</si>
  <si>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</si>
  <si>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</si>
  <si>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</si>
  <si>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</si>
  <si>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</si>
  <si>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</si>
  <si>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</si>
  <si>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</si>
  <si>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</si>
  <si>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</si>
  <si>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</si>
  <si>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</si>
  <si>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Realizace úspor energie - Areál kasáren FM</t>
  </si>
  <si>
    <t>Objekt č.03/16 - Zateplení obvodového zdiva</t>
  </si>
  <si>
    <t>3</t>
  </si>
  <si>
    <t>Svislé a kompletní konstrukce</t>
  </si>
  <si>
    <t>311 23-0054.R</t>
  </si>
  <si>
    <t xml:space="preserve">Zdivo nosné z tvárnic, tloušťka 36,5 cm </t>
  </si>
  <si>
    <t>m3</t>
  </si>
  <si>
    <t>61</t>
  </si>
  <si>
    <t>Úpravy povrchů vnitřní</t>
  </si>
  <si>
    <t>612 42-0010.RA0</t>
  </si>
  <si>
    <t xml:space="preserve">Omítka stěn vnitřní vápenocementová hrubá zatřená </t>
  </si>
  <si>
    <t>m2</t>
  </si>
  <si>
    <t>612 42-0016.RA0</t>
  </si>
  <si>
    <t xml:space="preserve">Omítka stěn vnitřní vápenocementová štuková </t>
  </si>
  <si>
    <t>62</t>
  </si>
  <si>
    <t>Úpravy povrchů vnější</t>
  </si>
  <si>
    <t>620 99-1121.R00</t>
  </si>
  <si>
    <t xml:space="preserve">Zakrývání výplní vnějších otvorů z lešení </t>
  </si>
  <si>
    <t>622 90-4112.R00</t>
  </si>
  <si>
    <t>Očištění fasád tlakovou vodou složitost 1 - 2 501,80+15,00m2 podhledy</t>
  </si>
  <si>
    <t>622 - R1</t>
  </si>
  <si>
    <t>Očištění stávající vnější omítky ručně kartáčem</t>
  </si>
  <si>
    <t>622 - R3</t>
  </si>
  <si>
    <t>Podlepení vnějšího pláště do požadované roviny polystyren tl.50mm mezi okny</t>
  </si>
  <si>
    <t>622 - R2</t>
  </si>
  <si>
    <t xml:space="preserve">Penetrace stávající vnější omítky </t>
  </si>
  <si>
    <t>622 43-2112.R00</t>
  </si>
  <si>
    <t xml:space="preserve">Omítka stěn dekorativní typu Marmolit střednězrnná </t>
  </si>
  <si>
    <t>622 45-1131.R00</t>
  </si>
  <si>
    <t>Omítka vnější stěn, MC, hladká, složitost 1 - 2 sokl po osekání obkladů</t>
  </si>
  <si>
    <t>622 45-4511.R00</t>
  </si>
  <si>
    <t xml:space="preserve">Oprava vnějších omítek cement.,hladkých do 50 % </t>
  </si>
  <si>
    <t>622 47-2162.R00</t>
  </si>
  <si>
    <t>Omítka stěn vnější z MS silikonová slož. II. zrno 2mm(3,2kg/m2) probarvená</t>
  </si>
  <si>
    <t>621 47-2162.R</t>
  </si>
  <si>
    <t>Omítka podhledů silikonová zatíraná, zrno 2mm (3,2kg/m2) probarvená</t>
  </si>
  <si>
    <t>622 48-1113.R00</t>
  </si>
  <si>
    <t>Potažení vnějších stěn sklotex. pletivem, vypnutí perlinka</t>
  </si>
  <si>
    <t>622 31-1014.R00</t>
  </si>
  <si>
    <t>Doplňky zatepl. systémů soklová lišta zakládací</t>
  </si>
  <si>
    <t>m</t>
  </si>
  <si>
    <t>622 42-1491.R00</t>
  </si>
  <si>
    <t xml:space="preserve">Doplňky zatepl. systémů, rohová lišta 2,0 m </t>
  </si>
  <si>
    <t>622 42-1492.R00</t>
  </si>
  <si>
    <t xml:space="preserve">Doplňky zatepl. systémů, okenní lišta 1,4 m </t>
  </si>
  <si>
    <t>622 42-1494.R00</t>
  </si>
  <si>
    <t xml:space="preserve">Doplňky zatepl. systémů, podparapetní lišta 2,0 m </t>
  </si>
  <si>
    <t>622 42-1495.R00</t>
  </si>
  <si>
    <t xml:space="preserve">Doplňky zatepl. systémů, dilatační lišta  2,0 m </t>
  </si>
  <si>
    <t>622 42-1131.R00</t>
  </si>
  <si>
    <t xml:space="preserve">Omítka vnější stěn, MVC, hladká, složitost 1-2 </t>
  </si>
  <si>
    <t>622 30-0004.RA0</t>
  </si>
  <si>
    <t xml:space="preserve">Omítka tepelně izolační tloušťka 6cm pod parapety </t>
  </si>
  <si>
    <t>94</t>
  </si>
  <si>
    <t>Lešení a stavební výtahy</t>
  </si>
  <si>
    <t>941 94-1041.R00</t>
  </si>
  <si>
    <t>Montáž lešení leh.řad.s podlahami,š.1,2 m, H 10 m (31,70+2x1,20 + 13,60) x2x7,35 = 727,65m2</t>
  </si>
  <si>
    <t>941 94-1291.RT3</t>
  </si>
  <si>
    <t>Příplatek za každý měsíc použití lešení k pol.1041 lešení pronajaté, 2 měsíce</t>
  </si>
  <si>
    <t>941 94-1841.R00</t>
  </si>
  <si>
    <t xml:space="preserve">Demontáž lešení leh.řad.s podlahami,š.1,2 m,H 10 m </t>
  </si>
  <si>
    <t>944 94-4011.R00</t>
  </si>
  <si>
    <t xml:space="preserve">Montáž ochranné sítě z umělých vláken </t>
  </si>
  <si>
    <t>944 94-4031.R00</t>
  </si>
  <si>
    <t>Příplatek za každý měsíc použití sítí k pol. 4011 2 měsíce</t>
  </si>
  <si>
    <t>944 94-4081.R00</t>
  </si>
  <si>
    <t xml:space="preserve">Demontáž ochranné sítě z umělých vláken </t>
  </si>
  <si>
    <t>97</t>
  </si>
  <si>
    <t>Odvoz a likvidace suti</t>
  </si>
  <si>
    <t>978 50-0020.RA0</t>
  </si>
  <si>
    <t>Odsekání vnějších obkladů sokl</t>
  </si>
  <si>
    <t>979 01-1111.R00</t>
  </si>
  <si>
    <t xml:space="preserve">Svislá doprava suti a vybour. hmot </t>
  </si>
  <si>
    <t>t</t>
  </si>
  <si>
    <t>979 08-2111.R00</t>
  </si>
  <si>
    <t xml:space="preserve">Vnitrostaveništní doprava suti do 10 m </t>
  </si>
  <si>
    <t>979 08-2121.R00</t>
  </si>
  <si>
    <t>Příplatek k vnitrost. dopravě suti za dalších 5 m 8x do 50 m</t>
  </si>
  <si>
    <t>979 08-3117.R00</t>
  </si>
  <si>
    <t xml:space="preserve">Vodorovné přemístění suti na skládku do 6000 m </t>
  </si>
  <si>
    <t>979 08-3191.R00</t>
  </si>
  <si>
    <t>Příplatek za dalších započatých 1000 m nad 6000 m 1x do 7km - Frýdecká skládka</t>
  </si>
  <si>
    <t>979 98-1101.R00</t>
  </si>
  <si>
    <t xml:space="preserve">Kontejner na stavební suť - nosnost 3 t </t>
  </si>
  <si>
    <t>979 09-3111.R00</t>
  </si>
  <si>
    <t xml:space="preserve">Uložení suti na skládku bez zhutnění </t>
  </si>
  <si>
    <t>979 - R</t>
  </si>
  <si>
    <t xml:space="preserve">Poplatek za skládku </t>
  </si>
  <si>
    <t>99</t>
  </si>
  <si>
    <t>Staveništní přesun hmot</t>
  </si>
  <si>
    <t>999 28-1108.R00</t>
  </si>
  <si>
    <t xml:space="preserve">Přesun hmot pro opravy a údržbu do výšky 12 m </t>
  </si>
  <si>
    <t>713</t>
  </si>
  <si>
    <t>Izolace tepelné</t>
  </si>
  <si>
    <t>713 13-1153.R00</t>
  </si>
  <si>
    <t>Montáž izolace na tmel a hmožd.6 ks/m2, beton svislá+tahové zkoušky45,30+501,80+150,00+2x 2,00m2</t>
  </si>
  <si>
    <t>283-75999a</t>
  </si>
  <si>
    <t>Deska izolační EPS Perimetr 1250x600x140mm 200mm pod terén, sokl=45,3m2, ztratné 5%</t>
  </si>
  <si>
    <t>283-75952a</t>
  </si>
  <si>
    <t>Deska fasádní polystyrenová EPS 100F tl. 140 mm obvodové zdivo = 501,80m2, ztratné 5%</t>
  </si>
  <si>
    <t>283-75943</t>
  </si>
  <si>
    <t>Deska fasádní polystyrenová EPS 100 F tl. 30 mm ostění = 150,00m2, ztratné 20%</t>
  </si>
  <si>
    <t>713 52-1131.R</t>
  </si>
  <si>
    <t xml:space="preserve">Izolace podhledů požár.na nosné konstrukci 1vrstvá </t>
  </si>
  <si>
    <t>631 - R</t>
  </si>
  <si>
    <t xml:space="preserve">Deska fasádní vlna Orsil tl.240, ztratné 10% </t>
  </si>
  <si>
    <t>998 71-3102.R00</t>
  </si>
  <si>
    <t xml:space="preserve">Přesun hmot pro izolace tepelné, výšky do 12 m </t>
  </si>
  <si>
    <t>764</t>
  </si>
  <si>
    <t>Konstrukce klempířské</t>
  </si>
  <si>
    <t>764 39-5810.R</t>
  </si>
  <si>
    <t>Demontáž svislé dilatace, rš 250 mm 2x 7,35m</t>
  </si>
  <si>
    <t>764 39-5310.R</t>
  </si>
  <si>
    <t>Svislá dilatace z plechu jednodílná, rš 250 mm poplastovaný plech</t>
  </si>
  <si>
    <t>998 76-4102.R00</t>
  </si>
  <si>
    <t xml:space="preserve">Přesun hmot pro klempířské konstr., výšky do 12 m </t>
  </si>
  <si>
    <t>767</t>
  </si>
  <si>
    <t>Konstrukce zámečnické</t>
  </si>
  <si>
    <t>767 99-0010.RA0</t>
  </si>
  <si>
    <t>kg</t>
  </si>
  <si>
    <t xml:space="preserve"> 
</t>
  </si>
  <si>
    <t>Atypické ocelové konstrukce zábradlí balkonu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</si>
</sst>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 t="s">
        <v>187</v>
      </c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> Realizace úspor energie - Areál kasáren FM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> Objekt č.03/16 - Zateplení obvodového zdiva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3</v>
      </c>
      <c r="B7" s="86" t="str">
        <f>Položky!C7</f>
        <v>Svislé a kompletní konstrukce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1" customFormat="1" ht="12.75">
      <c r="A8" s="171" t="str">
        <f>Položky!B10</f>
        <v>61</v>
      </c>
      <c r="B8" s="86" t="str">
        <f>Položky!C10</f>
        <v>Úpravy povrchů vnitřní</v>
      </c>
      <c r="C8" s="87"/>
      <c r="D8" s="88"/>
      <c r="E8" s="172">
        <f>Položky!BA13</f>
        <v>0</v>
      </c>
      <c r="F8" s="173">
        <f>Položky!BB13</f>
        <v>0</v>
      </c>
      <c r="G8" s="173">
        <f>Položky!BC13</f>
        <v>0</v>
      </c>
      <c r="H8" s="173">
        <f>Položky!BD13</f>
        <v>0</v>
      </c>
      <c r="I8" s="174">
        <f>Položky!BE13</f>
        <v>0</v>
      </c>
    </row>
    <row r="9" spans="1:9" s="11" customFormat="1" ht="12.75">
      <c r="A9" s="171" t="str">
        <f>Položky!B14</f>
        <v>62</v>
      </c>
      <c r="B9" s="86" t="str">
        <f>Položky!C14</f>
        <v>Úpravy povrchů vnější</v>
      </c>
      <c r="C9" s="87"/>
      <c r="D9" s="88"/>
      <c r="E9" s="172">
        <f>Položky!BA33</f>
        <v>0</v>
      </c>
      <c r="F9" s="173">
        <f>Položky!BB33</f>
        <v>0</v>
      </c>
      <c r="G9" s="173">
        <f>Položky!BC33</f>
        <v>0</v>
      </c>
      <c r="H9" s="173">
        <f>Položky!BD33</f>
        <v>0</v>
      </c>
      <c r="I9" s="174">
        <f>Položky!BE33</f>
        <v>0</v>
      </c>
    </row>
    <row r="10" spans="1:9" s="11" customFormat="1" ht="12.75">
      <c r="A10" s="171" t="str">
        <f>Položky!B34</f>
        <v>94</v>
      </c>
      <c r="B10" s="86" t="str">
        <f>Položky!C34</f>
        <v>Lešení a stavební výtahy</v>
      </c>
      <c r="C10" s="87"/>
      <c r="D10" s="88"/>
      <c r="E10" s="172">
        <f>Položky!BA41</f>
        <v>0</v>
      </c>
      <c r="F10" s="173">
        <f>Položky!BB41</f>
        <v>0</v>
      </c>
      <c r="G10" s="173">
        <f>Položky!BC41</f>
        <v>0</v>
      </c>
      <c r="H10" s="173">
        <f>Položky!BD41</f>
        <v>0</v>
      </c>
      <c r="I10" s="174">
        <f>Položky!BE41</f>
        <v>0</v>
      </c>
    </row>
    <row r="11" spans="1:9" s="11" customFormat="1" ht="12.75">
      <c r="A11" s="171" t="str">
        <f>Položky!B42</f>
        <v>97</v>
      </c>
      <c r="B11" s="86" t="str">
        <f>Položky!C42</f>
        <v>Odvoz a likvidace suti</v>
      </c>
      <c r="C11" s="87"/>
      <c r="D11" s="88"/>
      <c r="E11" s="172">
        <f>Položky!BA52</f>
        <v>0</v>
      </c>
      <c r="F11" s="173">
        <f>Položky!BB52</f>
        <v>0</v>
      </c>
      <c r="G11" s="173">
        <f>Položky!BC52</f>
        <v>0</v>
      </c>
      <c r="H11" s="173">
        <f>Položky!BD52</f>
        <v>0</v>
      </c>
      <c r="I11" s="174">
        <f>Položky!BE52</f>
        <v>0</v>
      </c>
    </row>
    <row r="12" spans="1:9" s="11" customFormat="1" ht="12.75">
      <c r="A12" s="171" t="str">
        <f>Položky!B53</f>
        <v>99</v>
      </c>
      <c r="B12" s="86" t="str">
        <f>Položky!C53</f>
        <v>Staveništní přesun hmot</v>
      </c>
      <c r="C12" s="87"/>
      <c r="D12" s="88"/>
      <c r="E12" s="172">
        <f>Položky!BA55</f>
        <v>0</v>
      </c>
      <c r="F12" s="173">
        <f>Položky!BB55</f>
        <v>0</v>
      </c>
      <c r="G12" s="173">
        <f>Položky!BC55</f>
        <v>0</v>
      </c>
      <c r="H12" s="173">
        <f>Položky!BD55</f>
        <v>0</v>
      </c>
      <c r="I12" s="174">
        <f>Položky!BE55</f>
        <v>0</v>
      </c>
    </row>
    <row r="13" spans="1:9" s="11" customFormat="1" ht="12.75">
      <c r="A13" s="171" t="str">
        <f>Položky!B56</f>
        <v>713</v>
      </c>
      <c r="B13" s="86" t="str">
        <f>Položky!C56</f>
        <v>Izolace tepelné</v>
      </c>
      <c r="C13" s="87"/>
      <c r="D13" s="88"/>
      <c r="E13" s="172">
        <f>Položky!BA64</f>
        <v>0</v>
      </c>
      <c r="F13" s="173">
        <f>Položky!BB64</f>
        <v>0</v>
      </c>
      <c r="G13" s="173">
        <f>Položky!BC64</f>
        <v>0</v>
      </c>
      <c r="H13" s="173">
        <f>Položky!BD64</f>
        <v>0</v>
      </c>
      <c r="I13" s="174">
        <f>Položky!BE64</f>
        <v>0</v>
      </c>
    </row>
    <row r="14" spans="1:9" s="11" customFormat="1" ht="12.75">
      <c r="A14" s="171" t="str">
        <f>Položky!B65</f>
        <v>764</v>
      </c>
      <c r="B14" s="86" t="str">
        <f>Položky!C65</f>
        <v>Konstrukce klempířské</v>
      </c>
      <c r="C14" s="87"/>
      <c r="D14" s="88"/>
      <c r="E14" s="172">
        <f>Položky!BA69</f>
        <v>0</v>
      </c>
      <c r="F14" s="173">
        <f>Položky!BB69</f>
        <v>0</v>
      </c>
      <c r="G14" s="173">
        <f>Položky!BC69</f>
        <v>0</v>
      </c>
      <c r="H14" s="173">
        <f>Položky!BD69</f>
        <v>0</v>
      </c>
      <c r="I14" s="174">
        <f>Položky!BE69</f>
        <v>0</v>
      </c>
    </row>
    <row r="15" spans="1:9" s="11" customFormat="1" ht="13.5" thickBot="1">
      <c r="A15" s="171" t="str">
        <f>Položky!B70</f>
        <v>767</v>
      </c>
      <c r="B15" s="86" t="str">
        <f>Položky!C70</f>
        <v>Konstrukce zámečnické</v>
      </c>
      <c r="C15" s="87"/>
      <c r="D15" s="88"/>
      <c r="E15" s="172">
        <f>Položky!BA72</f>
        <v>0</v>
      </c>
      <c r="F15" s="173">
        <f>Položky!BB72</f>
        <v>0</v>
      </c>
      <c r="G15" s="173">
        <f>Položky!BC72</f>
        <v>0</v>
      </c>
      <c r="H15" s="173">
        <f>Položky!BD72</f>
        <v>0</v>
      </c>
      <c r="I15" s="174">
        <f>Položky!BE72</f>
        <v>0</v>
      </c>
    </row>
    <row r="16" spans="1:9" s="94" customFormat="1" ht="13.5" thickBot="1">
      <c r="A16" s="89"/>
      <c r="B16" s="81" t="s">
        <v>50</v>
      </c>
      <c r="C16" s="81"/>
      <c r="D16" s="90"/>
      <c r="E16" s="91">
        <f>SUM(E7:E15)</f>
        <v>0</v>
      </c>
      <c r="F16" s="92">
        <f>SUM(F7:F15)</f>
        <v>0</v>
      </c>
      <c r="G16" s="92">
        <f>SUM(G7:G15)</f>
        <v>0</v>
      </c>
      <c r="H16" s="92">
        <f>SUM(H7:H15)</f>
        <v>0</v>
      </c>
      <c r="I16" s="93">
        <f>SUM(I7:I15)</f>
        <v>0</v>
      </c>
    </row>
    <row r="17" spans="1:9" ht="12.75">
      <c r="A17" s="87"/>
      <c r="B17" s="87"/>
      <c r="C17" s="87"/>
      <c r="D17" s="87"/>
      <c r="E17" s="87"/>
      <c r="F17" s="87"/>
      <c r="G17" s="87"/>
      <c r="H17" s="87"/>
      <c r="I17" s="87"/>
    </row>
    <row r="18" spans="1:57" ht="19.5" customHeight="1">
      <c r="A18" s="95" t="s">
        <v>51</v>
      </c>
      <c r="B18" s="95"/>
      <c r="C18" s="95"/>
      <c r="D18" s="95"/>
      <c r="E18" s="95"/>
      <c r="F18" s="95"/>
      <c r="G18" s="96"/>
      <c r="H18" s="95"/>
      <c r="I18" s="95"/>
      <c r="BA18" s="30"/>
      <c r="BB18" s="30"/>
      <c r="BC18" s="30"/>
      <c r="BD18" s="30"/>
      <c r="BE18" s="30"/>
    </row>
    <row r="19" spans="1:9" ht="13.5" thickBot="1">
      <c r="A19" s="97"/>
      <c r="B19" s="97"/>
      <c r="C19" s="97"/>
      <c r="D19" s="97"/>
      <c r="E19" s="97"/>
      <c r="F19" s="97"/>
      <c r="G19" s="97"/>
      <c r="H19" s="97"/>
      <c r="I19" s="97"/>
    </row>
    <row r="20" spans="1:9" ht="12.75">
      <c r="A20" s="98" t="s">
        <v>52</v>
      </c>
      <c r="B20" s="99"/>
      <c r="C20" s="99"/>
      <c r="D20" s="100"/>
      <c r="E20" s="101" t="s">
        <v>53</v>
      </c>
      <c r="F20" s="102" t="s">
        <v>54</v>
      </c>
      <c r="G20" s="103" t="s">
        <v>55</v>
      </c>
      <c r="H20" s="104"/>
      <c r="I20" s="105" t="s">
        <v>53</v>
      </c>
    </row>
    <row r="21" spans="1:53" ht="12.75">
      <c r="A21" s="106"/>
      <c r="B21" s="107"/>
      <c r="C21" s="107"/>
      <c r="D21" s="108"/>
      <c r="E21" s="109"/>
      <c r="F21" s="110"/>
      <c r="G21" s="111">
        <f>CHOOSE(BA21+1,HSV+PSV,HSV+PSV+Mont,HSV+PSV+Dodavka+Mont,HSV,PSV,Mont,Dodavka,Mont+Dodavka,0)</f>
        <v>0</v>
      </c>
      <c r="H21" s="112"/>
      <c r="I21" s="113">
        <f>E21+F21*G21/100</f>
        <v>0</v>
      </c>
      <c r="BA21">
        <v>8</v>
      </c>
    </row>
    <row r="22" spans="1:9" ht="13.5" thickBot="1">
      <c r="A22" s="114"/>
      <c r="B22" s="115" t="s">
        <v>56</v>
      </c>
      <c r="C22" s="116"/>
      <c r="D22" s="117"/>
      <c r="E22" s="118"/>
      <c r="F22" s="119"/>
      <c r="G22" s="119"/>
      <c r="H22" s="188">
        <f>SUM(H21:H21)</f>
        <v>0</v>
      </c>
      <c r="I22" s="189"/>
    </row>
    <row r="23" spans="1:9" ht="12.75">
      <c r="A23" s="97"/>
      <c r="B23" s="97"/>
      <c r="C23" s="97"/>
      <c r="D23" s="97"/>
      <c r="E23" s="97"/>
      <c r="F23" s="97"/>
      <c r="G23" s="97"/>
      <c r="H23" s="97"/>
      <c r="I23" s="97"/>
    </row>
    <row r="24" spans="2:9" ht="12.75">
      <c r="B24" s="94"/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</sheetData>
  <sheetProtection/>
  <mergeCells count="4">
    <mergeCell ref="A1:B1"/>
    <mergeCell ref="A2:B2"/>
    <mergeCell ref="G2:I2"/>
    <mergeCell ref="H22:I2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5"/>
  <sheetViews>
    <sheetView showGridLines="0" showZeros="0" tabSelected="1" zoomScalePageLayoutView="0" workbookViewId="0" topLeftCell="A46">
      <selection activeCell="E78" sqref="E78:E79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> Realizace úspor energie - Areál kasáren FM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> Objekt č.03/16 - Zateplení obvodového zdiva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3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0.89515</v>
      </c>
    </row>
    <row r="9" spans="1:57" ht="12.75">
      <c r="A9" s="157"/>
      <c r="B9" s="158" t="s">
        <v>66</v>
      </c>
      <c r="C9" s="159" t="str">
        <f>CONCATENATE(B7," ",C7)</f>
        <v>3 Svislé a kompletní konstrukce</v>
      </c>
      <c r="D9" s="157"/>
      <c r="E9" s="160"/>
      <c r="F9" s="160"/>
      <c r="G9" s="161">
        <f>SUM(G7:G8)</f>
        <v>0</v>
      </c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5" ht="12.75">
      <c r="A10" s="143" t="s">
        <v>65</v>
      </c>
      <c r="B10" s="144" t="s">
        <v>74</v>
      </c>
      <c r="C10" s="145" t="s">
        <v>75</v>
      </c>
      <c r="D10" s="146"/>
      <c r="E10" s="147"/>
      <c r="F10" s="147"/>
      <c r="G10" s="148"/>
      <c r="H10" s="149"/>
      <c r="I10" s="149"/>
      <c r="O10" s="150">
        <v>1</v>
      </c>
    </row>
    <row r="11" spans="1:104" ht="12.75">
      <c r="A11" s="151">
        <v>2</v>
      </c>
      <c r="B11" s="152" t="s">
        <v>76</v>
      </c>
      <c r="C11" s="153" t="s">
        <v>77</v>
      </c>
      <c r="D11" s="154" t="s">
        <v>78</v>
      </c>
      <c r="E11" s="155">
        <v>8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0.03961</v>
      </c>
    </row>
    <row r="12" spans="1:104" ht="12.75">
      <c r="A12" s="151">
        <v>3</v>
      </c>
      <c r="B12" s="152" t="s">
        <v>79</v>
      </c>
      <c r="C12" s="153" t="s">
        <v>80</v>
      </c>
      <c r="D12" s="154" t="s">
        <v>78</v>
      </c>
      <c r="E12" s="155">
        <v>8</v>
      </c>
      <c r="F12" s="155">
        <v>0</v>
      </c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0.04806</v>
      </c>
    </row>
    <row r="13" spans="1:57" ht="12.75">
      <c r="A13" s="157"/>
      <c r="B13" s="158" t="s">
        <v>66</v>
      </c>
      <c r="C13" s="159" t="str">
        <f>CONCATENATE(B10," ",C10)</f>
        <v>61 Úpravy povrchů vnitřní</v>
      </c>
      <c r="D13" s="157"/>
      <c r="E13" s="160"/>
      <c r="F13" s="160"/>
      <c r="G13" s="161">
        <f>SUM(G10:G12)</f>
        <v>0</v>
      </c>
      <c r="O13" s="150">
        <v>4</v>
      </c>
      <c r="BA13" s="162">
        <f>SUM(BA10:BA12)</f>
        <v>0</v>
      </c>
      <c r="BB13" s="162">
        <f>SUM(BB10:BB12)</f>
        <v>0</v>
      </c>
      <c r="BC13" s="162">
        <f>SUM(BC10:BC12)</f>
        <v>0</v>
      </c>
      <c r="BD13" s="162">
        <f>SUM(BD10:BD12)</f>
        <v>0</v>
      </c>
      <c r="BE13" s="162">
        <f>SUM(BE10:BE12)</f>
        <v>0</v>
      </c>
    </row>
    <row r="14" spans="1:15" ht="12.75">
      <c r="A14" s="143" t="s">
        <v>65</v>
      </c>
      <c r="B14" s="144" t="s">
        <v>81</v>
      </c>
      <c r="C14" s="145" t="s">
        <v>82</v>
      </c>
      <c r="D14" s="146"/>
      <c r="E14" s="147"/>
      <c r="F14" s="147"/>
      <c r="G14" s="148"/>
      <c r="H14" s="149"/>
      <c r="I14" s="149"/>
      <c r="O14" s="150">
        <v>1</v>
      </c>
    </row>
    <row r="15" spans="1:104" ht="12.75">
      <c r="A15" s="151">
        <v>4</v>
      </c>
      <c r="B15" s="152" t="s">
        <v>83</v>
      </c>
      <c r="C15" s="153" t="s">
        <v>84</v>
      </c>
      <c r="D15" s="154" t="s">
        <v>78</v>
      </c>
      <c r="E15" s="155">
        <v>203.4</v>
      </c>
      <c r="F15" s="155">
        <v>0</v>
      </c>
      <c r="G15" s="156">
        <f aca="true" t="shared" si="0" ref="G15:G32">E15*F15</f>
        <v>0</v>
      </c>
      <c r="O15" s="150">
        <v>2</v>
      </c>
      <c r="AA15" s="123">
        <v>12</v>
      </c>
      <c r="AB15" s="123">
        <v>0</v>
      </c>
      <c r="AC15" s="123">
        <v>4</v>
      </c>
      <c r="AZ15" s="123">
        <v>1</v>
      </c>
      <c r="BA15" s="123">
        <f aca="true" t="shared" si="1" ref="BA15:BA32">IF(AZ15=1,G15,0)</f>
        <v>0</v>
      </c>
      <c r="BB15" s="123">
        <f aca="true" t="shared" si="2" ref="BB15:BB32">IF(AZ15=2,G15,0)</f>
        <v>0</v>
      </c>
      <c r="BC15" s="123">
        <f aca="true" t="shared" si="3" ref="BC15:BC32">IF(AZ15=3,G15,0)</f>
        <v>0</v>
      </c>
      <c r="BD15" s="123">
        <f aca="true" t="shared" si="4" ref="BD15:BD32">IF(AZ15=4,G15,0)</f>
        <v>0</v>
      </c>
      <c r="BE15" s="123">
        <f aca="true" t="shared" si="5" ref="BE15:BE32">IF(AZ15=5,G15,0)</f>
        <v>0</v>
      </c>
      <c r="CZ15" s="123">
        <v>0.0001</v>
      </c>
    </row>
    <row r="16" spans="1:104" ht="22.5">
      <c r="A16" s="151">
        <v>5</v>
      </c>
      <c r="B16" s="152" t="s">
        <v>85</v>
      </c>
      <c r="C16" s="153" t="s">
        <v>86</v>
      </c>
      <c r="D16" s="154" t="s">
        <v>78</v>
      </c>
      <c r="E16" s="155">
        <v>516.8</v>
      </c>
      <c r="F16" s="155">
        <v>0</v>
      </c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5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2E-05</v>
      </c>
    </row>
    <row r="17" spans="1:104" ht="12.75">
      <c r="A17" s="151">
        <v>6</v>
      </c>
      <c r="B17" s="152" t="s">
        <v>87</v>
      </c>
      <c r="C17" s="153" t="s">
        <v>88</v>
      </c>
      <c r="D17" s="154" t="s">
        <v>78</v>
      </c>
      <c r="E17" s="155">
        <v>516.8</v>
      </c>
      <c r="F17" s="155">
        <v>0</v>
      </c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6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</v>
      </c>
    </row>
    <row r="18" spans="1:104" ht="22.5">
      <c r="A18" s="151">
        <v>7</v>
      </c>
      <c r="B18" s="152" t="s">
        <v>89</v>
      </c>
      <c r="C18" s="153" t="s">
        <v>90</v>
      </c>
      <c r="D18" s="154" t="s">
        <v>78</v>
      </c>
      <c r="E18" s="155">
        <v>31</v>
      </c>
      <c r="F18" s="155">
        <v>0</v>
      </c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7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0.001</v>
      </c>
    </row>
    <row r="19" spans="1:104" ht="12.75">
      <c r="A19" s="151">
        <v>8</v>
      </c>
      <c r="B19" s="152" t="s">
        <v>91</v>
      </c>
      <c r="C19" s="153" t="s">
        <v>92</v>
      </c>
      <c r="D19" s="154" t="s">
        <v>78</v>
      </c>
      <c r="E19" s="155">
        <v>516.8</v>
      </c>
      <c r="F19" s="155">
        <v>0</v>
      </c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8</v>
      </c>
      <c r="AZ19" s="123">
        <v>1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0.001</v>
      </c>
    </row>
    <row r="20" spans="1:104" ht="12.75">
      <c r="A20" s="151">
        <v>9</v>
      </c>
      <c r="B20" s="152" t="s">
        <v>93</v>
      </c>
      <c r="C20" s="153" t="s">
        <v>94</v>
      </c>
      <c r="D20" s="154" t="s">
        <v>78</v>
      </c>
      <c r="E20" s="155">
        <v>45.3</v>
      </c>
      <c r="F20" s="155">
        <v>0</v>
      </c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9</v>
      </c>
      <c r="AZ20" s="123">
        <v>1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0.00618</v>
      </c>
    </row>
    <row r="21" spans="1:104" ht="22.5">
      <c r="A21" s="151">
        <v>10</v>
      </c>
      <c r="B21" s="152" t="s">
        <v>95</v>
      </c>
      <c r="C21" s="153" t="s">
        <v>96</v>
      </c>
      <c r="D21" s="154" t="s">
        <v>78</v>
      </c>
      <c r="E21" s="155">
        <v>45.3</v>
      </c>
      <c r="F21" s="155">
        <v>0</v>
      </c>
      <c r="G21" s="156">
        <f t="shared" si="0"/>
        <v>0</v>
      </c>
      <c r="O21" s="150">
        <v>2</v>
      </c>
      <c r="AA21" s="123">
        <v>12</v>
      </c>
      <c r="AB21" s="123">
        <v>0</v>
      </c>
      <c r="AC21" s="123">
        <v>10</v>
      </c>
      <c r="AZ21" s="123">
        <v>1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0.05265</v>
      </c>
    </row>
    <row r="22" spans="1:104" ht="12.75">
      <c r="A22" s="151">
        <v>11</v>
      </c>
      <c r="B22" s="152" t="s">
        <v>97</v>
      </c>
      <c r="C22" s="153" t="s">
        <v>98</v>
      </c>
      <c r="D22" s="154" t="s">
        <v>78</v>
      </c>
      <c r="E22" s="155">
        <v>501.8</v>
      </c>
      <c r="F22" s="155">
        <v>0</v>
      </c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11</v>
      </c>
      <c r="AZ22" s="123">
        <v>1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0.05793</v>
      </c>
    </row>
    <row r="23" spans="1:104" ht="22.5">
      <c r="A23" s="151">
        <v>12</v>
      </c>
      <c r="B23" s="152" t="s">
        <v>99</v>
      </c>
      <c r="C23" s="153" t="s">
        <v>100</v>
      </c>
      <c r="D23" s="154" t="s">
        <v>78</v>
      </c>
      <c r="E23" s="155">
        <v>501.8</v>
      </c>
      <c r="F23" s="155">
        <v>0</v>
      </c>
      <c r="G23" s="156">
        <f t="shared" si="0"/>
        <v>0</v>
      </c>
      <c r="O23" s="150">
        <v>2</v>
      </c>
      <c r="AA23" s="123">
        <v>12</v>
      </c>
      <c r="AB23" s="123">
        <v>0</v>
      </c>
      <c r="AC23" s="123">
        <v>12</v>
      </c>
      <c r="AZ23" s="123">
        <v>1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0.03487</v>
      </c>
    </row>
    <row r="24" spans="1:104" ht="22.5">
      <c r="A24" s="151">
        <v>13</v>
      </c>
      <c r="B24" s="152" t="s">
        <v>101</v>
      </c>
      <c r="C24" s="153" t="s">
        <v>102</v>
      </c>
      <c r="D24" s="154" t="s">
        <v>78</v>
      </c>
      <c r="E24" s="155">
        <v>15</v>
      </c>
      <c r="F24" s="155">
        <v>0</v>
      </c>
      <c r="G24" s="156">
        <f t="shared" si="0"/>
        <v>0</v>
      </c>
      <c r="O24" s="150">
        <v>2</v>
      </c>
      <c r="AA24" s="123">
        <v>12</v>
      </c>
      <c r="AB24" s="123">
        <v>0</v>
      </c>
      <c r="AC24" s="123">
        <v>13</v>
      </c>
      <c r="AZ24" s="123">
        <v>1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0.00381</v>
      </c>
    </row>
    <row r="25" spans="1:104" ht="22.5">
      <c r="A25" s="151">
        <v>14</v>
      </c>
      <c r="B25" s="152" t="s">
        <v>103</v>
      </c>
      <c r="C25" s="153" t="s">
        <v>104</v>
      </c>
      <c r="D25" s="154" t="s">
        <v>78</v>
      </c>
      <c r="E25" s="155">
        <v>562</v>
      </c>
      <c r="F25" s="155">
        <v>0</v>
      </c>
      <c r="G25" s="156">
        <f t="shared" si="0"/>
        <v>0</v>
      </c>
      <c r="O25" s="150">
        <v>2</v>
      </c>
      <c r="AA25" s="123">
        <v>12</v>
      </c>
      <c r="AB25" s="123">
        <v>0</v>
      </c>
      <c r="AC25" s="123">
        <v>14</v>
      </c>
      <c r="AZ25" s="123">
        <v>1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0.00049</v>
      </c>
    </row>
    <row r="26" spans="1:104" ht="12.75">
      <c r="A26" s="151">
        <v>15</v>
      </c>
      <c r="B26" s="152" t="s">
        <v>105</v>
      </c>
      <c r="C26" s="153" t="s">
        <v>106</v>
      </c>
      <c r="D26" s="154" t="s">
        <v>107</v>
      </c>
      <c r="E26" s="155">
        <v>90</v>
      </c>
      <c r="F26" s="155">
        <v>0</v>
      </c>
      <c r="G26" s="156">
        <f t="shared" si="0"/>
        <v>0</v>
      </c>
      <c r="O26" s="150">
        <v>2</v>
      </c>
      <c r="AA26" s="123">
        <v>12</v>
      </c>
      <c r="AB26" s="123">
        <v>0</v>
      </c>
      <c r="AC26" s="123">
        <v>15</v>
      </c>
      <c r="AZ26" s="123">
        <v>1</v>
      </c>
      <c r="BA26" s="123">
        <f t="shared" si="1"/>
        <v>0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0.00064</v>
      </c>
    </row>
    <row r="27" spans="1:104" ht="12.75">
      <c r="A27" s="151">
        <v>16</v>
      </c>
      <c r="B27" s="152" t="s">
        <v>108</v>
      </c>
      <c r="C27" s="153" t="s">
        <v>109</v>
      </c>
      <c r="D27" s="154" t="s">
        <v>107</v>
      </c>
      <c r="E27" s="155">
        <v>29.4</v>
      </c>
      <c r="F27" s="155">
        <v>0</v>
      </c>
      <c r="G27" s="156">
        <f t="shared" si="0"/>
        <v>0</v>
      </c>
      <c r="O27" s="150">
        <v>2</v>
      </c>
      <c r="AA27" s="123">
        <v>12</v>
      </c>
      <c r="AB27" s="123">
        <v>0</v>
      </c>
      <c r="AC27" s="123">
        <v>16</v>
      </c>
      <c r="AZ27" s="123">
        <v>1</v>
      </c>
      <c r="BA27" s="123">
        <f t="shared" si="1"/>
        <v>0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0.00011</v>
      </c>
    </row>
    <row r="28" spans="1:104" ht="12.75">
      <c r="A28" s="151">
        <v>17</v>
      </c>
      <c r="B28" s="152" t="s">
        <v>110</v>
      </c>
      <c r="C28" s="153" t="s">
        <v>111</v>
      </c>
      <c r="D28" s="154" t="s">
        <v>107</v>
      </c>
      <c r="E28" s="155">
        <v>379.2</v>
      </c>
      <c r="F28" s="155">
        <v>0</v>
      </c>
      <c r="G28" s="156">
        <f t="shared" si="0"/>
        <v>0</v>
      </c>
      <c r="O28" s="150">
        <v>2</v>
      </c>
      <c r="AA28" s="123">
        <v>12</v>
      </c>
      <c r="AB28" s="123">
        <v>0</v>
      </c>
      <c r="AC28" s="123">
        <v>17</v>
      </c>
      <c r="AZ28" s="123">
        <v>1</v>
      </c>
      <c r="BA28" s="123">
        <f t="shared" si="1"/>
        <v>0</v>
      </c>
      <c r="BB28" s="123">
        <f t="shared" si="2"/>
        <v>0</v>
      </c>
      <c r="BC28" s="123">
        <f t="shared" si="3"/>
        <v>0</v>
      </c>
      <c r="BD28" s="123">
        <f t="shared" si="4"/>
        <v>0</v>
      </c>
      <c r="BE28" s="123">
        <f t="shared" si="5"/>
        <v>0</v>
      </c>
      <c r="CZ28" s="123">
        <v>0.0005</v>
      </c>
    </row>
    <row r="29" spans="1:104" ht="12.75">
      <c r="A29" s="151">
        <v>18</v>
      </c>
      <c r="B29" s="152" t="s">
        <v>112</v>
      </c>
      <c r="C29" s="153" t="s">
        <v>113</v>
      </c>
      <c r="D29" s="154" t="s">
        <v>107</v>
      </c>
      <c r="E29" s="155">
        <v>87.9</v>
      </c>
      <c r="F29" s="155">
        <v>0</v>
      </c>
      <c r="G29" s="156">
        <f t="shared" si="0"/>
        <v>0</v>
      </c>
      <c r="O29" s="150">
        <v>2</v>
      </c>
      <c r="AA29" s="123">
        <v>12</v>
      </c>
      <c r="AB29" s="123">
        <v>0</v>
      </c>
      <c r="AC29" s="123">
        <v>18</v>
      </c>
      <c r="AZ29" s="123">
        <v>1</v>
      </c>
      <c r="BA29" s="123">
        <f t="shared" si="1"/>
        <v>0</v>
      </c>
      <c r="BB29" s="123">
        <f t="shared" si="2"/>
        <v>0</v>
      </c>
      <c r="BC29" s="123">
        <f t="shared" si="3"/>
        <v>0</v>
      </c>
      <c r="BD29" s="123">
        <f t="shared" si="4"/>
        <v>0</v>
      </c>
      <c r="BE29" s="123">
        <f t="shared" si="5"/>
        <v>0</v>
      </c>
      <c r="CZ29" s="123">
        <v>0.0006</v>
      </c>
    </row>
    <row r="30" spans="1:104" ht="12.75">
      <c r="A30" s="151">
        <v>19</v>
      </c>
      <c r="B30" s="152" t="s">
        <v>114</v>
      </c>
      <c r="C30" s="153" t="s">
        <v>115</v>
      </c>
      <c r="D30" s="154" t="s">
        <v>107</v>
      </c>
      <c r="E30" s="155">
        <v>14.7</v>
      </c>
      <c r="F30" s="155">
        <v>0</v>
      </c>
      <c r="G30" s="156">
        <f t="shared" si="0"/>
        <v>0</v>
      </c>
      <c r="O30" s="150">
        <v>2</v>
      </c>
      <c r="AA30" s="123">
        <v>12</v>
      </c>
      <c r="AB30" s="123">
        <v>0</v>
      </c>
      <c r="AC30" s="123">
        <v>19</v>
      </c>
      <c r="AZ30" s="123">
        <v>1</v>
      </c>
      <c r="BA30" s="123">
        <f t="shared" si="1"/>
        <v>0</v>
      </c>
      <c r="BB30" s="123">
        <f t="shared" si="2"/>
        <v>0</v>
      </c>
      <c r="BC30" s="123">
        <f t="shared" si="3"/>
        <v>0</v>
      </c>
      <c r="BD30" s="123">
        <f t="shared" si="4"/>
        <v>0</v>
      </c>
      <c r="BE30" s="123">
        <f t="shared" si="5"/>
        <v>0</v>
      </c>
      <c r="CZ30" s="123">
        <v>0.0008</v>
      </c>
    </row>
    <row r="31" spans="1:104" ht="12.75">
      <c r="A31" s="151">
        <v>20</v>
      </c>
      <c r="B31" s="152" t="s">
        <v>116</v>
      </c>
      <c r="C31" s="153" t="s">
        <v>117</v>
      </c>
      <c r="D31" s="154" t="s">
        <v>78</v>
      </c>
      <c r="E31" s="155">
        <v>8</v>
      </c>
      <c r="F31" s="155">
        <v>0</v>
      </c>
      <c r="G31" s="156">
        <f t="shared" si="0"/>
        <v>0</v>
      </c>
      <c r="O31" s="150">
        <v>2</v>
      </c>
      <c r="AA31" s="123">
        <v>12</v>
      </c>
      <c r="AB31" s="123">
        <v>0</v>
      </c>
      <c r="AC31" s="123">
        <v>20</v>
      </c>
      <c r="AZ31" s="123">
        <v>1</v>
      </c>
      <c r="BA31" s="123">
        <f t="shared" si="1"/>
        <v>0</v>
      </c>
      <c r="BB31" s="123">
        <f t="shared" si="2"/>
        <v>0</v>
      </c>
      <c r="BC31" s="123">
        <f t="shared" si="3"/>
        <v>0</v>
      </c>
      <c r="BD31" s="123">
        <f t="shared" si="4"/>
        <v>0</v>
      </c>
      <c r="BE31" s="123">
        <f t="shared" si="5"/>
        <v>0</v>
      </c>
      <c r="CZ31" s="123">
        <v>0.04817</v>
      </c>
    </row>
    <row r="32" spans="1:104" ht="12.75">
      <c r="A32" s="151">
        <v>21</v>
      </c>
      <c r="B32" s="152" t="s">
        <v>118</v>
      </c>
      <c r="C32" s="153" t="s">
        <v>119</v>
      </c>
      <c r="D32" s="154" t="s">
        <v>78</v>
      </c>
      <c r="E32" s="155">
        <v>44</v>
      </c>
      <c r="F32" s="155">
        <v>0</v>
      </c>
      <c r="G32" s="156">
        <f t="shared" si="0"/>
        <v>0</v>
      </c>
      <c r="O32" s="150">
        <v>2</v>
      </c>
      <c r="AA32" s="123">
        <v>12</v>
      </c>
      <c r="AB32" s="123">
        <v>0</v>
      </c>
      <c r="AC32" s="123">
        <v>21</v>
      </c>
      <c r="AZ32" s="123">
        <v>1</v>
      </c>
      <c r="BA32" s="123">
        <f t="shared" si="1"/>
        <v>0</v>
      </c>
      <c r="BB32" s="123">
        <f t="shared" si="2"/>
        <v>0</v>
      </c>
      <c r="BC32" s="123">
        <f t="shared" si="3"/>
        <v>0</v>
      </c>
      <c r="BD32" s="123">
        <f t="shared" si="4"/>
        <v>0</v>
      </c>
      <c r="BE32" s="123">
        <f t="shared" si="5"/>
        <v>0</v>
      </c>
      <c r="CZ32" s="123">
        <v>0.049</v>
      </c>
    </row>
    <row r="33" spans="1:57" ht="12.75">
      <c r="A33" s="157"/>
      <c r="B33" s="158" t="s">
        <v>66</v>
      </c>
      <c r="C33" s="159" t="str">
        <f>CONCATENATE(B14," ",C14)</f>
        <v>62 Úpravy povrchů vnější</v>
      </c>
      <c r="D33" s="157"/>
      <c r="E33" s="160"/>
      <c r="F33" s="160"/>
      <c r="G33" s="161">
        <f>SUM(G14:G32)</f>
        <v>0</v>
      </c>
      <c r="O33" s="150">
        <v>4</v>
      </c>
      <c r="BA33" s="162">
        <f>SUM(BA14:BA32)</f>
        <v>0</v>
      </c>
      <c r="BB33" s="162">
        <f>SUM(BB14:BB32)</f>
        <v>0</v>
      </c>
      <c r="BC33" s="162">
        <f>SUM(BC14:BC32)</f>
        <v>0</v>
      </c>
      <c r="BD33" s="162">
        <f>SUM(BD14:BD32)</f>
        <v>0</v>
      </c>
      <c r="BE33" s="162">
        <f>SUM(BE14:BE32)</f>
        <v>0</v>
      </c>
    </row>
    <row r="34" spans="1:15" ht="12.75">
      <c r="A34" s="143" t="s">
        <v>65</v>
      </c>
      <c r="B34" s="144" t="s">
        <v>120</v>
      </c>
      <c r="C34" s="145" t="s">
        <v>121</v>
      </c>
      <c r="D34" s="146"/>
      <c r="E34" s="147"/>
      <c r="F34" s="147"/>
      <c r="G34" s="148"/>
      <c r="H34" s="149"/>
      <c r="I34" s="149"/>
      <c r="O34" s="150">
        <v>1</v>
      </c>
    </row>
    <row r="35" spans="1:104" ht="22.5">
      <c r="A35" s="151">
        <v>22</v>
      </c>
      <c r="B35" s="152" t="s">
        <v>122</v>
      </c>
      <c r="C35" s="153" t="s">
        <v>123</v>
      </c>
      <c r="D35" s="154" t="s">
        <v>78</v>
      </c>
      <c r="E35" s="155">
        <v>727.65</v>
      </c>
      <c r="F35" s="155">
        <v>0</v>
      </c>
      <c r="G35" s="156">
        <f aca="true" t="shared" si="6" ref="G35:G40">E35*F35</f>
        <v>0</v>
      </c>
      <c r="O35" s="150">
        <v>2</v>
      </c>
      <c r="AA35" s="123">
        <v>12</v>
      </c>
      <c r="AB35" s="123">
        <v>0</v>
      </c>
      <c r="AC35" s="123">
        <v>22</v>
      </c>
      <c r="AZ35" s="123">
        <v>1</v>
      </c>
      <c r="BA35" s="123">
        <f aca="true" t="shared" si="7" ref="BA35:BA40">IF(AZ35=1,G35,0)</f>
        <v>0</v>
      </c>
      <c r="BB35" s="123">
        <f aca="true" t="shared" si="8" ref="BB35:BB40">IF(AZ35=2,G35,0)</f>
        <v>0</v>
      </c>
      <c r="BC35" s="123">
        <f aca="true" t="shared" si="9" ref="BC35:BC40">IF(AZ35=3,G35,0)</f>
        <v>0</v>
      </c>
      <c r="BD35" s="123">
        <f aca="true" t="shared" si="10" ref="BD35:BD40">IF(AZ35=4,G35,0)</f>
        <v>0</v>
      </c>
      <c r="BE35" s="123">
        <f aca="true" t="shared" si="11" ref="BE35:BE40">IF(AZ35=5,G35,0)</f>
        <v>0</v>
      </c>
      <c r="CZ35" s="123">
        <v>0.03338</v>
      </c>
    </row>
    <row r="36" spans="1:104" ht="22.5">
      <c r="A36" s="151">
        <v>23</v>
      </c>
      <c r="B36" s="152" t="s">
        <v>124</v>
      </c>
      <c r="C36" s="153" t="s">
        <v>125</v>
      </c>
      <c r="D36" s="154" t="s">
        <v>78</v>
      </c>
      <c r="E36" s="155">
        <v>1455.3</v>
      </c>
      <c r="F36" s="155">
        <v>0</v>
      </c>
      <c r="G36" s="156">
        <f t="shared" si="6"/>
        <v>0</v>
      </c>
      <c r="O36" s="150">
        <v>2</v>
      </c>
      <c r="AA36" s="123">
        <v>12</v>
      </c>
      <c r="AB36" s="123">
        <v>0</v>
      </c>
      <c r="AC36" s="123">
        <v>23</v>
      </c>
      <c r="AZ36" s="123">
        <v>1</v>
      </c>
      <c r="BA36" s="123">
        <f t="shared" si="7"/>
        <v>0</v>
      </c>
      <c r="BB36" s="123">
        <f t="shared" si="8"/>
        <v>0</v>
      </c>
      <c r="BC36" s="123">
        <f t="shared" si="9"/>
        <v>0</v>
      </c>
      <c r="BD36" s="123">
        <f t="shared" si="10"/>
        <v>0</v>
      </c>
      <c r="BE36" s="123">
        <f t="shared" si="11"/>
        <v>0</v>
      </c>
      <c r="CZ36" s="123">
        <v>0</v>
      </c>
    </row>
    <row r="37" spans="1:104" ht="12.75">
      <c r="A37" s="151">
        <v>24</v>
      </c>
      <c r="B37" s="152" t="s">
        <v>126</v>
      </c>
      <c r="C37" s="153" t="s">
        <v>127</v>
      </c>
      <c r="D37" s="154" t="s">
        <v>78</v>
      </c>
      <c r="E37" s="155">
        <v>941.04</v>
      </c>
      <c r="F37" s="155">
        <v>0</v>
      </c>
      <c r="G37" s="156">
        <f t="shared" si="6"/>
        <v>0</v>
      </c>
      <c r="O37" s="150">
        <v>2</v>
      </c>
      <c r="AA37" s="123">
        <v>12</v>
      </c>
      <c r="AB37" s="123">
        <v>0</v>
      </c>
      <c r="AC37" s="123">
        <v>24</v>
      </c>
      <c r="AZ37" s="123">
        <v>1</v>
      </c>
      <c r="BA37" s="123">
        <f t="shared" si="7"/>
        <v>0</v>
      </c>
      <c r="BB37" s="123">
        <f t="shared" si="8"/>
        <v>0</v>
      </c>
      <c r="BC37" s="123">
        <f t="shared" si="9"/>
        <v>0</v>
      </c>
      <c r="BD37" s="123">
        <f t="shared" si="10"/>
        <v>0</v>
      </c>
      <c r="BE37" s="123">
        <f t="shared" si="11"/>
        <v>0</v>
      </c>
      <c r="CZ37" s="123">
        <v>0</v>
      </c>
    </row>
    <row r="38" spans="1:104" ht="12.75">
      <c r="A38" s="151">
        <v>25</v>
      </c>
      <c r="B38" s="152" t="s">
        <v>128</v>
      </c>
      <c r="C38" s="153" t="s">
        <v>129</v>
      </c>
      <c r="D38" s="154" t="s">
        <v>78</v>
      </c>
      <c r="E38" s="155">
        <v>727.65</v>
      </c>
      <c r="F38" s="155">
        <v>0</v>
      </c>
      <c r="G38" s="156">
        <f t="shared" si="6"/>
        <v>0</v>
      </c>
      <c r="O38" s="150">
        <v>2</v>
      </c>
      <c r="AA38" s="123">
        <v>12</v>
      </c>
      <c r="AB38" s="123">
        <v>0</v>
      </c>
      <c r="AC38" s="123">
        <v>25</v>
      </c>
      <c r="AZ38" s="123">
        <v>1</v>
      </c>
      <c r="BA38" s="123">
        <f t="shared" si="7"/>
        <v>0</v>
      </c>
      <c r="BB38" s="123">
        <f t="shared" si="8"/>
        <v>0</v>
      </c>
      <c r="BC38" s="123">
        <f t="shared" si="9"/>
        <v>0</v>
      </c>
      <c r="BD38" s="123">
        <f t="shared" si="10"/>
        <v>0</v>
      </c>
      <c r="BE38" s="123">
        <f t="shared" si="11"/>
        <v>0</v>
      </c>
      <c r="CZ38" s="123">
        <v>0</v>
      </c>
    </row>
    <row r="39" spans="1:104" ht="12.75">
      <c r="A39" s="151">
        <v>26</v>
      </c>
      <c r="B39" s="152" t="s">
        <v>130</v>
      </c>
      <c r="C39" s="153" t="s">
        <v>131</v>
      </c>
      <c r="D39" s="154" t="s">
        <v>78</v>
      </c>
      <c r="E39" s="155">
        <v>1455.3</v>
      </c>
      <c r="F39" s="155">
        <v>0</v>
      </c>
      <c r="G39" s="156">
        <f t="shared" si="6"/>
        <v>0</v>
      </c>
      <c r="O39" s="150">
        <v>2</v>
      </c>
      <c r="AA39" s="123">
        <v>12</v>
      </c>
      <c r="AB39" s="123">
        <v>0</v>
      </c>
      <c r="AC39" s="123">
        <v>26</v>
      </c>
      <c r="AZ39" s="123">
        <v>1</v>
      </c>
      <c r="BA39" s="123">
        <f t="shared" si="7"/>
        <v>0</v>
      </c>
      <c r="BB39" s="123">
        <f t="shared" si="8"/>
        <v>0</v>
      </c>
      <c r="BC39" s="123">
        <f t="shared" si="9"/>
        <v>0</v>
      </c>
      <c r="BD39" s="123">
        <f t="shared" si="10"/>
        <v>0</v>
      </c>
      <c r="BE39" s="123">
        <f t="shared" si="11"/>
        <v>0</v>
      </c>
      <c r="CZ39" s="123">
        <v>0</v>
      </c>
    </row>
    <row r="40" spans="1:104" ht="12.75">
      <c r="A40" s="151">
        <v>27</v>
      </c>
      <c r="B40" s="152" t="s">
        <v>132</v>
      </c>
      <c r="C40" s="153" t="s">
        <v>133</v>
      </c>
      <c r="D40" s="154" t="s">
        <v>78</v>
      </c>
      <c r="E40" s="155">
        <v>727.65</v>
      </c>
      <c r="F40" s="155">
        <v>0</v>
      </c>
      <c r="G40" s="156">
        <f t="shared" si="6"/>
        <v>0</v>
      </c>
      <c r="O40" s="150">
        <v>2</v>
      </c>
      <c r="AA40" s="123">
        <v>12</v>
      </c>
      <c r="AB40" s="123">
        <v>0</v>
      </c>
      <c r="AC40" s="123">
        <v>27</v>
      </c>
      <c r="AZ40" s="123">
        <v>1</v>
      </c>
      <c r="BA40" s="123">
        <f t="shared" si="7"/>
        <v>0</v>
      </c>
      <c r="BB40" s="123">
        <f t="shared" si="8"/>
        <v>0</v>
      </c>
      <c r="BC40" s="123">
        <f t="shared" si="9"/>
        <v>0</v>
      </c>
      <c r="BD40" s="123">
        <f t="shared" si="10"/>
        <v>0</v>
      </c>
      <c r="BE40" s="123">
        <f t="shared" si="11"/>
        <v>0</v>
      </c>
      <c r="CZ40" s="123">
        <v>0</v>
      </c>
    </row>
    <row r="41" spans="1:57" ht="12.75">
      <c r="A41" s="157"/>
      <c r="B41" s="158" t="s">
        <v>66</v>
      </c>
      <c r="C41" s="159" t="str">
        <f>CONCATENATE(B34," ",C34)</f>
        <v>94 Lešení a stavební výtahy</v>
      </c>
      <c r="D41" s="157"/>
      <c r="E41" s="160"/>
      <c r="F41" s="160"/>
      <c r="G41" s="161">
        <f>SUM(G34:G40)</f>
        <v>0</v>
      </c>
      <c r="O41" s="150">
        <v>4</v>
      </c>
      <c r="BA41" s="162">
        <f>SUM(BA34:BA40)</f>
        <v>0</v>
      </c>
      <c r="BB41" s="162">
        <f>SUM(BB34:BB40)</f>
        <v>0</v>
      </c>
      <c r="BC41" s="162">
        <f>SUM(BC34:BC40)</f>
        <v>0</v>
      </c>
      <c r="BD41" s="162">
        <f>SUM(BD34:BD40)</f>
        <v>0</v>
      </c>
      <c r="BE41" s="162">
        <f>SUM(BE34:BE40)</f>
        <v>0</v>
      </c>
    </row>
    <row r="42" spans="1:15" ht="12.75">
      <c r="A42" s="143" t="s">
        <v>65</v>
      </c>
      <c r="B42" s="144" t="s">
        <v>134</v>
      </c>
      <c r="C42" s="145" t="s">
        <v>135</v>
      </c>
      <c r="D42" s="146"/>
      <c r="E42" s="147"/>
      <c r="F42" s="147"/>
      <c r="G42" s="148"/>
      <c r="H42" s="149"/>
      <c r="I42" s="149"/>
      <c r="O42" s="150">
        <v>1</v>
      </c>
    </row>
    <row r="43" spans="1:104" ht="12.75">
      <c r="A43" s="151">
        <v>28</v>
      </c>
      <c r="B43" s="152" t="s">
        <v>136</v>
      </c>
      <c r="C43" s="153" t="s">
        <v>137</v>
      </c>
      <c r="D43" s="154" t="s">
        <v>78</v>
      </c>
      <c r="E43" s="155">
        <v>30</v>
      </c>
      <c r="F43" s="155">
        <v>0</v>
      </c>
      <c r="G43" s="156">
        <f aca="true" t="shared" si="12" ref="G43:G51">E43*F43</f>
        <v>0</v>
      </c>
      <c r="O43" s="150">
        <v>2</v>
      </c>
      <c r="AA43" s="123">
        <v>12</v>
      </c>
      <c r="AB43" s="123">
        <v>0</v>
      </c>
      <c r="AC43" s="123">
        <v>28</v>
      </c>
      <c r="AZ43" s="123">
        <v>1</v>
      </c>
      <c r="BA43" s="123">
        <f aca="true" t="shared" si="13" ref="BA43:BA51">IF(AZ43=1,G43,0)</f>
        <v>0</v>
      </c>
      <c r="BB43" s="123">
        <f aca="true" t="shared" si="14" ref="BB43:BB51">IF(AZ43=2,G43,0)</f>
        <v>0</v>
      </c>
      <c r="BC43" s="123">
        <f aca="true" t="shared" si="15" ref="BC43:BC51">IF(AZ43=3,G43,0)</f>
        <v>0</v>
      </c>
      <c r="BD43" s="123">
        <f aca="true" t="shared" si="16" ref="BD43:BD51">IF(AZ43=4,G43,0)</f>
        <v>0</v>
      </c>
      <c r="BE43" s="123">
        <f aca="true" t="shared" si="17" ref="BE43:BE51">IF(AZ43=5,G43,0)</f>
        <v>0</v>
      </c>
      <c r="CZ43" s="123">
        <v>0</v>
      </c>
    </row>
    <row r="44" spans="1:104" ht="12.75">
      <c r="A44" s="151">
        <v>29</v>
      </c>
      <c r="B44" s="152" t="s">
        <v>138</v>
      </c>
      <c r="C44" s="153" t="s">
        <v>139</v>
      </c>
      <c r="D44" s="154" t="s">
        <v>140</v>
      </c>
      <c r="E44" s="155">
        <v>3.134</v>
      </c>
      <c r="F44" s="155">
        <v>0</v>
      </c>
      <c r="G44" s="156">
        <f t="shared" si="12"/>
        <v>0</v>
      </c>
      <c r="O44" s="150">
        <v>2</v>
      </c>
      <c r="AA44" s="123">
        <v>12</v>
      </c>
      <c r="AB44" s="123">
        <v>1</v>
      </c>
      <c r="AC44" s="123">
        <v>29</v>
      </c>
      <c r="AZ44" s="123">
        <v>1</v>
      </c>
      <c r="BA44" s="123">
        <f t="shared" si="13"/>
        <v>0</v>
      </c>
      <c r="BB44" s="123">
        <f t="shared" si="14"/>
        <v>0</v>
      </c>
      <c r="BC44" s="123">
        <f t="shared" si="15"/>
        <v>0</v>
      </c>
      <c r="BD44" s="123">
        <f t="shared" si="16"/>
        <v>0</v>
      </c>
      <c r="BE44" s="123">
        <f t="shared" si="17"/>
        <v>0</v>
      </c>
      <c r="CZ44" s="123">
        <v>0</v>
      </c>
    </row>
    <row r="45" spans="1:104" ht="12.75">
      <c r="A45" s="151">
        <v>30</v>
      </c>
      <c r="B45" s="152" t="s">
        <v>141</v>
      </c>
      <c r="C45" s="153" t="s">
        <v>142</v>
      </c>
      <c r="D45" s="154" t="s">
        <v>140</v>
      </c>
      <c r="E45" s="155">
        <v>3.134</v>
      </c>
      <c r="F45" s="155">
        <v>0</v>
      </c>
      <c r="G45" s="156">
        <f t="shared" si="12"/>
        <v>0</v>
      </c>
      <c r="O45" s="150">
        <v>2</v>
      </c>
      <c r="AA45" s="123">
        <v>12</v>
      </c>
      <c r="AB45" s="123">
        <v>1</v>
      </c>
      <c r="AC45" s="123">
        <v>30</v>
      </c>
      <c r="AZ45" s="123">
        <v>1</v>
      </c>
      <c r="BA45" s="123">
        <f t="shared" si="13"/>
        <v>0</v>
      </c>
      <c r="BB45" s="123">
        <f t="shared" si="14"/>
        <v>0</v>
      </c>
      <c r="BC45" s="123">
        <f t="shared" si="15"/>
        <v>0</v>
      </c>
      <c r="BD45" s="123">
        <f t="shared" si="16"/>
        <v>0</v>
      </c>
      <c r="BE45" s="123">
        <f t="shared" si="17"/>
        <v>0</v>
      </c>
      <c r="CZ45" s="123">
        <v>0</v>
      </c>
    </row>
    <row r="46" spans="1:104" ht="22.5">
      <c r="A46" s="151">
        <v>31</v>
      </c>
      <c r="B46" s="152" t="s">
        <v>143</v>
      </c>
      <c r="C46" s="153" t="s">
        <v>144</v>
      </c>
      <c r="D46" s="154" t="s">
        <v>140</v>
      </c>
      <c r="E46" s="155">
        <v>25.072</v>
      </c>
      <c r="F46" s="155">
        <v>0</v>
      </c>
      <c r="G46" s="156">
        <f t="shared" si="12"/>
        <v>0</v>
      </c>
      <c r="O46" s="150">
        <v>2</v>
      </c>
      <c r="AA46" s="123">
        <v>12</v>
      </c>
      <c r="AB46" s="123">
        <v>1</v>
      </c>
      <c r="AC46" s="123">
        <v>31</v>
      </c>
      <c r="AZ46" s="123">
        <v>1</v>
      </c>
      <c r="BA46" s="123">
        <f t="shared" si="13"/>
        <v>0</v>
      </c>
      <c r="BB46" s="123">
        <f t="shared" si="14"/>
        <v>0</v>
      </c>
      <c r="BC46" s="123">
        <f t="shared" si="15"/>
        <v>0</v>
      </c>
      <c r="BD46" s="123">
        <f t="shared" si="16"/>
        <v>0</v>
      </c>
      <c r="BE46" s="123">
        <f t="shared" si="17"/>
        <v>0</v>
      </c>
      <c r="CZ46" s="123">
        <v>0</v>
      </c>
    </row>
    <row r="47" spans="1:104" ht="12.75">
      <c r="A47" s="151">
        <v>32</v>
      </c>
      <c r="B47" s="152" t="s">
        <v>145</v>
      </c>
      <c r="C47" s="153" t="s">
        <v>146</v>
      </c>
      <c r="D47" s="154" t="s">
        <v>140</v>
      </c>
      <c r="E47" s="155">
        <v>3.134</v>
      </c>
      <c r="F47" s="155">
        <v>0</v>
      </c>
      <c r="G47" s="156">
        <f t="shared" si="12"/>
        <v>0</v>
      </c>
      <c r="O47" s="150">
        <v>2</v>
      </c>
      <c r="AA47" s="123">
        <v>12</v>
      </c>
      <c r="AB47" s="123">
        <v>0</v>
      </c>
      <c r="AC47" s="123">
        <v>32</v>
      </c>
      <c r="AZ47" s="123">
        <v>1</v>
      </c>
      <c r="BA47" s="123">
        <f t="shared" si="13"/>
        <v>0</v>
      </c>
      <c r="BB47" s="123">
        <f t="shared" si="14"/>
        <v>0</v>
      </c>
      <c r="BC47" s="123">
        <f t="shared" si="15"/>
        <v>0</v>
      </c>
      <c r="BD47" s="123">
        <f t="shared" si="16"/>
        <v>0</v>
      </c>
      <c r="BE47" s="123">
        <f t="shared" si="17"/>
        <v>0</v>
      </c>
      <c r="CZ47" s="123">
        <v>0</v>
      </c>
    </row>
    <row r="48" spans="1:104" ht="22.5">
      <c r="A48" s="151">
        <v>33</v>
      </c>
      <c r="B48" s="152" t="s">
        <v>147</v>
      </c>
      <c r="C48" s="153" t="s">
        <v>148</v>
      </c>
      <c r="D48" s="154" t="s">
        <v>140</v>
      </c>
      <c r="E48" s="155">
        <v>3.134</v>
      </c>
      <c r="F48" s="155">
        <v>0</v>
      </c>
      <c r="G48" s="156">
        <f t="shared" si="12"/>
        <v>0</v>
      </c>
      <c r="O48" s="150">
        <v>2</v>
      </c>
      <c r="AA48" s="123">
        <v>12</v>
      </c>
      <c r="AB48" s="123">
        <v>0</v>
      </c>
      <c r="AC48" s="123">
        <v>33</v>
      </c>
      <c r="AZ48" s="123">
        <v>1</v>
      </c>
      <c r="BA48" s="123">
        <f t="shared" si="13"/>
        <v>0</v>
      </c>
      <c r="BB48" s="123">
        <f t="shared" si="14"/>
        <v>0</v>
      </c>
      <c r="BC48" s="123">
        <f t="shared" si="15"/>
        <v>0</v>
      </c>
      <c r="BD48" s="123">
        <f t="shared" si="16"/>
        <v>0</v>
      </c>
      <c r="BE48" s="123">
        <f t="shared" si="17"/>
        <v>0</v>
      </c>
      <c r="CZ48" s="123">
        <v>0</v>
      </c>
    </row>
    <row r="49" spans="1:104" ht="12.75">
      <c r="A49" s="151">
        <v>34</v>
      </c>
      <c r="B49" s="152" t="s">
        <v>149</v>
      </c>
      <c r="C49" s="153" t="s">
        <v>150</v>
      </c>
      <c r="D49" s="154" t="s">
        <v>140</v>
      </c>
      <c r="E49" s="155">
        <v>3.134</v>
      </c>
      <c r="F49" s="155">
        <v>0</v>
      </c>
      <c r="G49" s="156">
        <f t="shared" si="12"/>
        <v>0</v>
      </c>
      <c r="O49" s="150">
        <v>2</v>
      </c>
      <c r="AA49" s="123">
        <v>12</v>
      </c>
      <c r="AB49" s="123">
        <v>0</v>
      </c>
      <c r="AC49" s="123">
        <v>34</v>
      </c>
      <c r="AZ49" s="123">
        <v>1</v>
      </c>
      <c r="BA49" s="123">
        <f t="shared" si="13"/>
        <v>0</v>
      </c>
      <c r="BB49" s="123">
        <f t="shared" si="14"/>
        <v>0</v>
      </c>
      <c r="BC49" s="123">
        <f t="shared" si="15"/>
        <v>0</v>
      </c>
      <c r="BD49" s="123">
        <f t="shared" si="16"/>
        <v>0</v>
      </c>
      <c r="BE49" s="123">
        <f t="shared" si="17"/>
        <v>0</v>
      </c>
      <c r="CZ49" s="123">
        <v>0</v>
      </c>
    </row>
    <row r="50" spans="1:104" ht="12.75">
      <c r="A50" s="151">
        <v>35</v>
      </c>
      <c r="B50" s="152" t="s">
        <v>151</v>
      </c>
      <c r="C50" s="153" t="s">
        <v>152</v>
      </c>
      <c r="D50" s="154" t="s">
        <v>140</v>
      </c>
      <c r="E50" s="155">
        <v>3.134</v>
      </c>
      <c r="F50" s="155">
        <v>0</v>
      </c>
      <c r="G50" s="156">
        <f t="shared" si="12"/>
        <v>0</v>
      </c>
      <c r="O50" s="150">
        <v>2</v>
      </c>
      <c r="AA50" s="123">
        <v>12</v>
      </c>
      <c r="AB50" s="123">
        <v>1</v>
      </c>
      <c r="AC50" s="123">
        <v>35</v>
      </c>
      <c r="AZ50" s="123">
        <v>1</v>
      </c>
      <c r="BA50" s="123">
        <f t="shared" si="13"/>
        <v>0</v>
      </c>
      <c r="BB50" s="123">
        <f t="shared" si="14"/>
        <v>0</v>
      </c>
      <c r="BC50" s="123">
        <f t="shared" si="15"/>
        <v>0</v>
      </c>
      <c r="BD50" s="123">
        <f t="shared" si="16"/>
        <v>0</v>
      </c>
      <c r="BE50" s="123">
        <f t="shared" si="17"/>
        <v>0</v>
      </c>
      <c r="CZ50" s="123">
        <v>0</v>
      </c>
    </row>
    <row r="51" spans="1:104" ht="12.75">
      <c r="A51" s="151">
        <v>36</v>
      </c>
      <c r="B51" s="152" t="s">
        <v>153</v>
      </c>
      <c r="C51" s="153" t="s">
        <v>154</v>
      </c>
      <c r="D51" s="154" t="s">
        <v>140</v>
      </c>
      <c r="E51" s="155">
        <v>3.134</v>
      </c>
      <c r="F51" s="155">
        <v>0</v>
      </c>
      <c r="G51" s="156">
        <f t="shared" si="12"/>
        <v>0</v>
      </c>
      <c r="O51" s="150">
        <v>2</v>
      </c>
      <c r="AA51" s="123">
        <v>12</v>
      </c>
      <c r="AB51" s="123">
        <v>0</v>
      </c>
      <c r="AC51" s="123">
        <v>36</v>
      </c>
      <c r="AZ51" s="123">
        <v>1</v>
      </c>
      <c r="BA51" s="123">
        <f t="shared" si="13"/>
        <v>0</v>
      </c>
      <c r="BB51" s="123">
        <f t="shared" si="14"/>
        <v>0</v>
      </c>
      <c r="BC51" s="123">
        <f t="shared" si="15"/>
        <v>0</v>
      </c>
      <c r="BD51" s="123">
        <f t="shared" si="16"/>
        <v>0</v>
      </c>
      <c r="BE51" s="123">
        <f t="shared" si="17"/>
        <v>0</v>
      </c>
      <c r="CZ51" s="123">
        <v>0</v>
      </c>
    </row>
    <row r="52" spans="1:57" ht="12.75">
      <c r="A52" s="157"/>
      <c r="B52" s="158" t="s">
        <v>66</v>
      </c>
      <c r="C52" s="159" t="str">
        <f>CONCATENATE(B42," ",C42)</f>
        <v>97 Odvoz a likvidace suti</v>
      </c>
      <c r="D52" s="157"/>
      <c r="E52" s="160"/>
      <c r="F52" s="160"/>
      <c r="G52" s="161">
        <f>SUM(G42:G51)</f>
        <v>0</v>
      </c>
      <c r="O52" s="150">
        <v>4</v>
      </c>
      <c r="BA52" s="162">
        <f>SUM(BA42:BA51)</f>
        <v>0</v>
      </c>
      <c r="BB52" s="162">
        <f>SUM(BB42:BB51)</f>
        <v>0</v>
      </c>
      <c r="BC52" s="162">
        <f>SUM(BC42:BC51)</f>
        <v>0</v>
      </c>
      <c r="BD52" s="162">
        <f>SUM(BD42:BD51)</f>
        <v>0</v>
      </c>
      <c r="BE52" s="162">
        <f>SUM(BE42:BE51)</f>
        <v>0</v>
      </c>
    </row>
    <row r="53" spans="1:15" ht="12.75">
      <c r="A53" s="143" t="s">
        <v>65</v>
      </c>
      <c r="B53" s="144" t="s">
        <v>155</v>
      </c>
      <c r="C53" s="145" t="s">
        <v>156</v>
      </c>
      <c r="D53" s="146"/>
      <c r="E53" s="147"/>
      <c r="F53" s="147"/>
      <c r="G53" s="148"/>
      <c r="H53" s="149"/>
      <c r="I53" s="149"/>
      <c r="O53" s="150">
        <v>1</v>
      </c>
    </row>
    <row r="54" spans="1:104" ht="12.75">
      <c r="A54" s="151">
        <v>37</v>
      </c>
      <c r="B54" s="152" t="s">
        <v>157</v>
      </c>
      <c r="C54" s="153" t="s">
        <v>158</v>
      </c>
      <c r="D54" s="154" t="s">
        <v>140</v>
      </c>
      <c r="E54" s="155">
        <v>74.5</v>
      </c>
      <c r="F54" s="155">
        <v>0</v>
      </c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37</v>
      </c>
      <c r="AZ54" s="123">
        <v>1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</v>
      </c>
    </row>
    <row r="55" spans="1:57" ht="12.75">
      <c r="A55" s="157"/>
      <c r="B55" s="158" t="s">
        <v>66</v>
      </c>
      <c r="C55" s="159" t="str">
        <f>CONCATENATE(B53," ",C53)</f>
        <v>99 Staveništní přesun hmot</v>
      </c>
      <c r="D55" s="157"/>
      <c r="E55" s="160"/>
      <c r="F55" s="160"/>
      <c r="G55" s="161">
        <f>SUM(G53:G54)</f>
        <v>0</v>
      </c>
      <c r="O55" s="150">
        <v>4</v>
      </c>
      <c r="BA55" s="162">
        <f>SUM(BA53:BA54)</f>
        <v>0</v>
      </c>
      <c r="BB55" s="162">
        <f>SUM(BB53:BB54)</f>
        <v>0</v>
      </c>
      <c r="BC55" s="162">
        <f>SUM(BC53:BC54)</f>
        <v>0</v>
      </c>
      <c r="BD55" s="162">
        <f>SUM(BD53:BD54)</f>
        <v>0</v>
      </c>
      <c r="BE55" s="162">
        <f>SUM(BE53:BE54)</f>
        <v>0</v>
      </c>
    </row>
    <row r="56" spans="1:15" ht="12.75">
      <c r="A56" s="143" t="s">
        <v>65</v>
      </c>
      <c r="B56" s="144" t="s">
        <v>159</v>
      </c>
      <c r="C56" s="145" t="s">
        <v>160</v>
      </c>
      <c r="D56" s="146"/>
      <c r="E56" s="147"/>
      <c r="F56" s="147"/>
      <c r="G56" s="148"/>
      <c r="H56" s="149"/>
      <c r="I56" s="149"/>
      <c r="O56" s="150">
        <v>1</v>
      </c>
    </row>
    <row r="57" spans="1:104" ht="33.75">
      <c r="A57" s="151">
        <v>38</v>
      </c>
      <c r="B57" s="152" t="s">
        <v>161</v>
      </c>
      <c r="C57" s="153" t="s">
        <v>162</v>
      </c>
      <c r="D57" s="154" t="s">
        <v>78</v>
      </c>
      <c r="E57" s="155">
        <v>701.1</v>
      </c>
      <c r="F57" s="155">
        <v>0</v>
      </c>
      <c r="G57" s="156">
        <f aca="true" t="shared" si="18" ref="G57:G63">E57*F57</f>
        <v>0</v>
      </c>
      <c r="O57" s="150">
        <v>2</v>
      </c>
      <c r="AA57" s="123">
        <v>12</v>
      </c>
      <c r="AB57" s="123">
        <v>0</v>
      </c>
      <c r="AC57" s="123">
        <v>38</v>
      </c>
      <c r="AZ57" s="123">
        <v>2</v>
      </c>
      <c r="BA57" s="123">
        <f aca="true" t="shared" si="19" ref="BA57:BA63">IF(AZ57=1,G57,0)</f>
        <v>0</v>
      </c>
      <c r="BB57" s="123">
        <f aca="true" t="shared" si="20" ref="BB57:BB63">IF(AZ57=2,G57,0)</f>
        <v>0</v>
      </c>
      <c r="BC57" s="123">
        <f aca="true" t="shared" si="21" ref="BC57:BC63">IF(AZ57=3,G57,0)</f>
        <v>0</v>
      </c>
      <c r="BD57" s="123">
        <f aca="true" t="shared" si="22" ref="BD57:BD63">IF(AZ57=4,G57,0)</f>
        <v>0</v>
      </c>
      <c r="BE57" s="123">
        <f aca="true" t="shared" si="23" ref="BE57:BE63">IF(AZ57=5,G57,0)</f>
        <v>0</v>
      </c>
      <c r="CZ57" s="123">
        <v>0</v>
      </c>
    </row>
    <row r="58" spans="1:104" ht="22.5">
      <c r="A58" s="151">
        <v>39</v>
      </c>
      <c r="B58" s="152" t="s">
        <v>163</v>
      </c>
      <c r="C58" s="153" t="s">
        <v>164</v>
      </c>
      <c r="D58" s="154" t="s">
        <v>78</v>
      </c>
      <c r="E58" s="155">
        <v>47.5</v>
      </c>
      <c r="F58" s="155">
        <v>0</v>
      </c>
      <c r="G58" s="156">
        <f t="shared" si="18"/>
        <v>0</v>
      </c>
      <c r="O58" s="150">
        <v>2</v>
      </c>
      <c r="AA58" s="123">
        <v>12</v>
      </c>
      <c r="AB58" s="123">
        <v>1</v>
      </c>
      <c r="AC58" s="123">
        <v>39</v>
      </c>
      <c r="AZ58" s="123">
        <v>2</v>
      </c>
      <c r="BA58" s="123">
        <f t="shared" si="19"/>
        <v>0</v>
      </c>
      <c r="BB58" s="123">
        <f t="shared" si="20"/>
        <v>0</v>
      </c>
      <c r="BC58" s="123">
        <f t="shared" si="21"/>
        <v>0</v>
      </c>
      <c r="BD58" s="123">
        <f t="shared" si="22"/>
        <v>0</v>
      </c>
      <c r="BE58" s="123">
        <f t="shared" si="23"/>
        <v>0</v>
      </c>
      <c r="CZ58" s="123">
        <v>0.0042</v>
      </c>
    </row>
    <row r="59" spans="1:104" ht="22.5">
      <c r="A59" s="151">
        <v>40</v>
      </c>
      <c r="B59" s="152" t="s">
        <v>165</v>
      </c>
      <c r="C59" s="153" t="s">
        <v>166</v>
      </c>
      <c r="D59" s="154" t="s">
        <v>78</v>
      </c>
      <c r="E59" s="155">
        <v>527</v>
      </c>
      <c r="F59" s="155">
        <v>0</v>
      </c>
      <c r="G59" s="156">
        <f t="shared" si="18"/>
        <v>0</v>
      </c>
      <c r="O59" s="150">
        <v>2</v>
      </c>
      <c r="AA59" s="123">
        <v>12</v>
      </c>
      <c r="AB59" s="123">
        <v>1</v>
      </c>
      <c r="AC59" s="123">
        <v>40</v>
      </c>
      <c r="AZ59" s="123">
        <v>2</v>
      </c>
      <c r="BA59" s="123">
        <f t="shared" si="19"/>
        <v>0</v>
      </c>
      <c r="BB59" s="123">
        <f t="shared" si="20"/>
        <v>0</v>
      </c>
      <c r="BC59" s="123">
        <f t="shared" si="21"/>
        <v>0</v>
      </c>
      <c r="BD59" s="123">
        <f t="shared" si="22"/>
        <v>0</v>
      </c>
      <c r="BE59" s="123">
        <f t="shared" si="23"/>
        <v>0</v>
      </c>
      <c r="CZ59" s="123">
        <v>0.00322</v>
      </c>
    </row>
    <row r="60" spans="1:104" ht="22.5">
      <c r="A60" s="151">
        <v>41</v>
      </c>
      <c r="B60" s="152" t="s">
        <v>167</v>
      </c>
      <c r="C60" s="153" t="s">
        <v>168</v>
      </c>
      <c r="D60" s="154" t="s">
        <v>78</v>
      </c>
      <c r="E60" s="155">
        <v>180</v>
      </c>
      <c r="F60" s="155">
        <v>0</v>
      </c>
      <c r="G60" s="156">
        <f t="shared" si="18"/>
        <v>0</v>
      </c>
      <c r="O60" s="150">
        <v>2</v>
      </c>
      <c r="AA60" s="123">
        <v>12</v>
      </c>
      <c r="AB60" s="123">
        <v>1</v>
      </c>
      <c r="AC60" s="123">
        <v>41</v>
      </c>
      <c r="AZ60" s="123">
        <v>2</v>
      </c>
      <c r="BA60" s="123">
        <f t="shared" si="19"/>
        <v>0</v>
      </c>
      <c r="BB60" s="123">
        <f t="shared" si="20"/>
        <v>0</v>
      </c>
      <c r="BC60" s="123">
        <f t="shared" si="21"/>
        <v>0</v>
      </c>
      <c r="BD60" s="123">
        <f t="shared" si="22"/>
        <v>0</v>
      </c>
      <c r="BE60" s="123">
        <f t="shared" si="23"/>
        <v>0</v>
      </c>
      <c r="CZ60" s="123">
        <v>0.00069</v>
      </c>
    </row>
    <row r="61" spans="1:104" ht="12.75">
      <c r="A61" s="151">
        <v>42</v>
      </c>
      <c r="B61" s="152" t="s">
        <v>169</v>
      </c>
      <c r="C61" s="153" t="s">
        <v>170</v>
      </c>
      <c r="D61" s="154" t="s">
        <v>78</v>
      </c>
      <c r="E61" s="155">
        <v>6</v>
      </c>
      <c r="F61" s="155">
        <v>0</v>
      </c>
      <c r="G61" s="156">
        <f t="shared" si="18"/>
        <v>0</v>
      </c>
      <c r="O61" s="150">
        <v>2</v>
      </c>
      <c r="AA61" s="123">
        <v>12</v>
      </c>
      <c r="AB61" s="123">
        <v>0</v>
      </c>
      <c r="AC61" s="123">
        <v>42</v>
      </c>
      <c r="AZ61" s="123">
        <v>2</v>
      </c>
      <c r="BA61" s="123">
        <f t="shared" si="19"/>
        <v>0</v>
      </c>
      <c r="BB61" s="123">
        <f t="shared" si="20"/>
        <v>0</v>
      </c>
      <c r="BC61" s="123">
        <f t="shared" si="21"/>
        <v>0</v>
      </c>
      <c r="BD61" s="123">
        <f t="shared" si="22"/>
        <v>0</v>
      </c>
      <c r="BE61" s="123">
        <f t="shared" si="23"/>
        <v>0</v>
      </c>
      <c r="CZ61" s="123">
        <v>0.00187</v>
      </c>
    </row>
    <row r="62" spans="1:104" ht="12.75">
      <c r="A62" s="151">
        <v>43</v>
      </c>
      <c r="B62" s="152" t="s">
        <v>171</v>
      </c>
      <c r="C62" s="153" t="s">
        <v>172</v>
      </c>
      <c r="D62" s="154" t="s">
        <v>78</v>
      </c>
      <c r="E62" s="155">
        <v>15</v>
      </c>
      <c r="F62" s="155">
        <v>0</v>
      </c>
      <c r="G62" s="156">
        <f t="shared" si="18"/>
        <v>0</v>
      </c>
      <c r="O62" s="150">
        <v>2</v>
      </c>
      <c r="AA62" s="123">
        <v>12</v>
      </c>
      <c r="AB62" s="123">
        <v>0</v>
      </c>
      <c r="AC62" s="123">
        <v>43</v>
      </c>
      <c r="AZ62" s="123">
        <v>2</v>
      </c>
      <c r="BA62" s="123">
        <f t="shared" si="19"/>
        <v>0</v>
      </c>
      <c r="BB62" s="123">
        <f t="shared" si="20"/>
        <v>0</v>
      </c>
      <c r="BC62" s="123">
        <f t="shared" si="21"/>
        <v>0</v>
      </c>
      <c r="BD62" s="123">
        <f t="shared" si="22"/>
        <v>0</v>
      </c>
      <c r="BE62" s="123">
        <f t="shared" si="23"/>
        <v>0</v>
      </c>
      <c r="CZ62" s="123">
        <v>0.159</v>
      </c>
    </row>
    <row r="63" spans="1:104" ht="12.75">
      <c r="A63" s="151">
        <v>44</v>
      </c>
      <c r="B63" s="152" t="s">
        <v>173</v>
      </c>
      <c r="C63" s="153" t="s">
        <v>174</v>
      </c>
      <c r="D63" s="154" t="s">
        <v>140</v>
      </c>
      <c r="E63" s="155">
        <v>4.42</v>
      </c>
      <c r="F63" s="155">
        <v>0</v>
      </c>
      <c r="G63" s="156">
        <f t="shared" si="18"/>
        <v>0</v>
      </c>
      <c r="O63" s="150">
        <v>2</v>
      </c>
      <c r="AA63" s="123">
        <v>12</v>
      </c>
      <c r="AB63" s="123">
        <v>0</v>
      </c>
      <c r="AC63" s="123">
        <v>44</v>
      </c>
      <c r="AZ63" s="123">
        <v>2</v>
      </c>
      <c r="BA63" s="123">
        <f t="shared" si="19"/>
        <v>0</v>
      </c>
      <c r="BB63" s="123">
        <f t="shared" si="20"/>
        <v>0</v>
      </c>
      <c r="BC63" s="123">
        <f t="shared" si="21"/>
        <v>0</v>
      </c>
      <c r="BD63" s="123">
        <f t="shared" si="22"/>
        <v>0</v>
      </c>
      <c r="BE63" s="123">
        <f t="shared" si="23"/>
        <v>0</v>
      </c>
      <c r="CZ63" s="123">
        <v>0</v>
      </c>
    </row>
    <row r="64" spans="1:57" ht="12.75">
      <c r="A64" s="157"/>
      <c r="B64" s="158" t="s">
        <v>66</v>
      </c>
      <c r="C64" s="159" t="str">
        <f>CONCATENATE(B56," ",C56)</f>
        <v>713 Izolace tepelné</v>
      </c>
      <c r="D64" s="157"/>
      <c r="E64" s="160"/>
      <c r="F64" s="160"/>
      <c r="G64" s="161">
        <f>SUM(G56:G63)</f>
        <v>0</v>
      </c>
      <c r="O64" s="150">
        <v>4</v>
      </c>
      <c r="BA64" s="162">
        <f>SUM(BA56:BA63)</f>
        <v>0</v>
      </c>
      <c r="BB64" s="162">
        <f>SUM(BB56:BB63)</f>
        <v>0</v>
      </c>
      <c r="BC64" s="162">
        <f>SUM(BC56:BC63)</f>
        <v>0</v>
      </c>
      <c r="BD64" s="162">
        <f>SUM(BD56:BD63)</f>
        <v>0</v>
      </c>
      <c r="BE64" s="162">
        <f>SUM(BE56:BE63)</f>
        <v>0</v>
      </c>
    </row>
    <row r="65" spans="1:15" ht="12.75">
      <c r="A65" s="143" t="s">
        <v>65</v>
      </c>
      <c r="B65" s="144" t="s">
        <v>175</v>
      </c>
      <c r="C65" s="145" t="s">
        <v>176</v>
      </c>
      <c r="D65" s="146"/>
      <c r="E65" s="147"/>
      <c r="F65" s="147"/>
      <c r="G65" s="148"/>
      <c r="H65" s="149"/>
      <c r="I65" s="149"/>
      <c r="O65" s="150">
        <v>1</v>
      </c>
    </row>
    <row r="66" spans="1:104" ht="12.75">
      <c r="A66" s="151">
        <v>45</v>
      </c>
      <c r="B66" s="152" t="s">
        <v>177</v>
      </c>
      <c r="C66" s="153" t="s">
        <v>178</v>
      </c>
      <c r="D66" s="154" t="s">
        <v>107</v>
      </c>
      <c r="E66" s="155">
        <v>14.7</v>
      </c>
      <c r="F66" s="155">
        <v>0</v>
      </c>
      <c r="G66" s="156">
        <f>E66*F66</f>
        <v>0</v>
      </c>
      <c r="O66" s="150">
        <v>2</v>
      </c>
      <c r="AA66" s="123">
        <v>12</v>
      </c>
      <c r="AB66" s="123">
        <v>0</v>
      </c>
      <c r="AC66" s="123">
        <v>45</v>
      </c>
      <c r="AZ66" s="123">
        <v>2</v>
      </c>
      <c r="BA66" s="123">
        <f>IF(AZ66=1,G66,0)</f>
        <v>0</v>
      </c>
      <c r="BB66" s="123">
        <f>IF(AZ66=2,G66,0)</f>
        <v>0</v>
      </c>
      <c r="BC66" s="123">
        <f>IF(AZ66=3,G66,0)</f>
        <v>0</v>
      </c>
      <c r="BD66" s="123">
        <f>IF(AZ66=4,G66,0)</f>
        <v>0</v>
      </c>
      <c r="BE66" s="123">
        <f>IF(AZ66=5,G66,0)</f>
        <v>0</v>
      </c>
      <c r="CZ66" s="123">
        <v>0</v>
      </c>
    </row>
    <row r="67" spans="1:104" ht="22.5">
      <c r="A67" s="151">
        <v>46</v>
      </c>
      <c r="B67" s="152" t="s">
        <v>179</v>
      </c>
      <c r="C67" s="153" t="s">
        <v>180</v>
      </c>
      <c r="D67" s="154" t="s">
        <v>107</v>
      </c>
      <c r="E67" s="155">
        <v>14.7</v>
      </c>
      <c r="F67" s="155">
        <v>0</v>
      </c>
      <c r="G67" s="156">
        <f>E67*F67</f>
        <v>0</v>
      </c>
      <c r="O67" s="150">
        <v>2</v>
      </c>
      <c r="AA67" s="123">
        <v>12</v>
      </c>
      <c r="AB67" s="123">
        <v>0</v>
      </c>
      <c r="AC67" s="123">
        <v>46</v>
      </c>
      <c r="AZ67" s="123">
        <v>2</v>
      </c>
      <c r="BA67" s="123">
        <f>IF(AZ67=1,G67,0)</f>
        <v>0</v>
      </c>
      <c r="BB67" s="123">
        <f>IF(AZ67=2,G67,0)</f>
        <v>0</v>
      </c>
      <c r="BC67" s="123">
        <f>IF(AZ67=3,G67,0)</f>
        <v>0</v>
      </c>
      <c r="BD67" s="123">
        <f>IF(AZ67=4,G67,0)</f>
        <v>0</v>
      </c>
      <c r="BE67" s="123">
        <f>IF(AZ67=5,G67,0)</f>
        <v>0</v>
      </c>
      <c r="CZ67" s="123">
        <v>0.00374</v>
      </c>
    </row>
    <row r="68" spans="1:104" ht="12.75">
      <c r="A68" s="151">
        <v>47</v>
      </c>
      <c r="B68" s="152" t="s">
        <v>181</v>
      </c>
      <c r="C68" s="153" t="s">
        <v>182</v>
      </c>
      <c r="D68" s="154" t="s">
        <v>140</v>
      </c>
      <c r="E68" s="155">
        <v>0.055</v>
      </c>
      <c r="F68" s="155">
        <v>0</v>
      </c>
      <c r="G68" s="156">
        <f>E68*F68</f>
        <v>0</v>
      </c>
      <c r="O68" s="150">
        <v>2</v>
      </c>
      <c r="AA68" s="123">
        <v>12</v>
      </c>
      <c r="AB68" s="123">
        <v>0</v>
      </c>
      <c r="AC68" s="123">
        <v>47</v>
      </c>
      <c r="AZ68" s="123">
        <v>2</v>
      </c>
      <c r="BA68" s="123">
        <f>IF(AZ68=1,G68,0)</f>
        <v>0</v>
      </c>
      <c r="BB68" s="123">
        <f>IF(AZ68=2,G68,0)</f>
        <v>0</v>
      </c>
      <c r="BC68" s="123">
        <f>IF(AZ68=3,G68,0)</f>
        <v>0</v>
      </c>
      <c r="BD68" s="123">
        <f>IF(AZ68=4,G68,0)</f>
        <v>0</v>
      </c>
      <c r="BE68" s="123">
        <f>IF(AZ68=5,G68,0)</f>
        <v>0</v>
      </c>
      <c r="CZ68" s="123">
        <v>0</v>
      </c>
    </row>
    <row r="69" spans="1:57" ht="12.75">
      <c r="A69" s="157"/>
      <c r="B69" s="158" t="s">
        <v>66</v>
      </c>
      <c r="C69" s="159" t="str">
        <f>CONCATENATE(B65," ",C65)</f>
        <v>764 Konstrukce klempířské</v>
      </c>
      <c r="D69" s="157"/>
      <c r="E69" s="160"/>
      <c r="F69" s="160"/>
      <c r="G69" s="161">
        <f>SUM(G65:G68)</f>
        <v>0</v>
      </c>
      <c r="O69" s="150">
        <v>4</v>
      </c>
      <c r="BA69" s="162">
        <f>SUM(BA65:BA68)</f>
        <v>0</v>
      </c>
      <c r="BB69" s="162">
        <f>SUM(BB65:BB68)</f>
        <v>0</v>
      </c>
      <c r="BC69" s="162">
        <f>SUM(BC65:BC68)</f>
        <v>0</v>
      </c>
      <c r="BD69" s="162">
        <f>SUM(BD65:BD68)</f>
        <v>0</v>
      </c>
      <c r="BE69" s="162">
        <f>SUM(BE65:BE68)</f>
        <v>0</v>
      </c>
    </row>
    <row r="70" spans="1:15" ht="12.75">
      <c r="A70" s="143" t="s">
        <v>65</v>
      </c>
      <c r="B70" s="144" t="s">
        <v>183</v>
      </c>
      <c r="C70" s="145" t="s">
        <v>184</v>
      </c>
      <c r="D70" s="146"/>
      <c r="E70" s="147"/>
      <c r="F70" s="147"/>
      <c r="G70" s="148"/>
      <c r="H70" s="149"/>
      <c r="I70" s="149"/>
      <c r="O70" s="150">
        <v>1</v>
      </c>
    </row>
    <row r="71" spans="1:104" ht="12.75">
      <c r="A71" s="151">
        <v>48</v>
      </c>
      <c r="B71" s="152" t="s">
        <v>185</v>
      </c>
      <c r="C71" s="153" t="s">
        <v>188</v>
      </c>
      <c r="D71" s="154" t="s">
        <v>186</v>
      </c>
      <c r="E71" s="155">
        <v>200</v>
      </c>
      <c r="F71" s="155">
        <v>0</v>
      </c>
      <c r="G71" s="156">
        <f>E71*F71</f>
        <v>0</v>
      </c>
      <c r="O71" s="150">
        <v>2</v>
      </c>
      <c r="AA71" s="123">
        <v>12</v>
      </c>
      <c r="AB71" s="123">
        <v>0</v>
      </c>
      <c r="AC71" s="123">
        <v>48</v>
      </c>
      <c r="AZ71" s="123">
        <v>2</v>
      </c>
      <c r="BA71" s="123">
        <f>IF(AZ71=1,G71,0)</f>
        <v>0</v>
      </c>
      <c r="BB71" s="123">
        <f>IF(AZ71=2,G71,0)</f>
        <v>0</v>
      </c>
      <c r="BC71" s="123">
        <f>IF(AZ71=3,G71,0)</f>
        <v>0</v>
      </c>
      <c r="BD71" s="123">
        <f>IF(AZ71=4,G71,0)</f>
        <v>0</v>
      </c>
      <c r="BE71" s="123">
        <f>IF(AZ71=5,G71,0)</f>
        <v>0</v>
      </c>
      <c r="CZ71" s="123">
        <v>0.00106</v>
      </c>
    </row>
    <row r="72" spans="1:57" ht="12.75">
      <c r="A72" s="157"/>
      <c r="B72" s="158" t="s">
        <v>66</v>
      </c>
      <c r="C72" s="159" t="str">
        <f>CONCATENATE(B70," ",C70)</f>
        <v>767 Konstrukce zámečnické</v>
      </c>
      <c r="D72" s="157"/>
      <c r="E72" s="160"/>
      <c r="F72" s="160"/>
      <c r="G72" s="161">
        <f>SUM(G70:G71)</f>
        <v>0</v>
      </c>
      <c r="O72" s="150">
        <v>4</v>
      </c>
      <c r="BA72" s="162">
        <f>SUM(BA70:BA71)</f>
        <v>0</v>
      </c>
      <c r="BB72" s="162">
        <f>SUM(BB70:BB71)</f>
        <v>0</v>
      </c>
      <c r="BC72" s="162">
        <f>SUM(BC70:BC71)</f>
        <v>0</v>
      </c>
      <c r="BD72" s="162">
        <f>SUM(BD70:BD71)</f>
        <v>0</v>
      </c>
      <c r="BE72" s="162">
        <f>SUM(BE70:BE71)</f>
        <v>0</v>
      </c>
    </row>
    <row r="73" spans="1:7" ht="12.75">
      <c r="A73" s="124"/>
      <c r="B73" s="124"/>
      <c r="C73" s="124"/>
      <c r="D73" s="124"/>
      <c r="E73" s="124"/>
      <c r="F73" s="124"/>
      <c r="G73" s="124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spans="1:7" ht="12.75">
      <c r="A96" s="163"/>
      <c r="B96" s="163"/>
      <c r="C96" s="163"/>
      <c r="D96" s="163"/>
      <c r="E96" s="163"/>
      <c r="F96" s="163"/>
      <c r="G96" s="163"/>
    </row>
    <row r="97" spans="1:7" ht="12.75">
      <c r="A97" s="163"/>
      <c r="B97" s="163"/>
      <c r="C97" s="163"/>
      <c r="D97" s="163"/>
      <c r="E97" s="163"/>
      <c r="F97" s="163"/>
      <c r="G97" s="163"/>
    </row>
    <row r="98" spans="1:7" ht="12.75">
      <c r="A98" s="163"/>
      <c r="B98" s="163"/>
      <c r="C98" s="163"/>
      <c r="D98" s="163"/>
      <c r="E98" s="163"/>
      <c r="F98" s="163"/>
      <c r="G98" s="163"/>
    </row>
    <row r="99" spans="1:7" ht="12.75">
      <c r="A99" s="163"/>
      <c r="B99" s="163"/>
      <c r="C99" s="163"/>
      <c r="D99" s="163"/>
      <c r="E99" s="163"/>
      <c r="F99" s="163"/>
      <c r="G99" s="16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spans="1:2" ht="12.75">
      <c r="A131" s="164"/>
      <c r="B131" s="164"/>
    </row>
    <row r="132" spans="1:7" ht="12.75">
      <c r="A132" s="163"/>
      <c r="B132" s="163"/>
      <c r="C132" s="166"/>
      <c r="D132" s="166"/>
      <c r="E132" s="167"/>
      <c r="F132" s="166"/>
      <c r="G132" s="168"/>
    </row>
    <row r="133" spans="1:7" ht="12.75">
      <c r="A133" s="169"/>
      <c r="B133" s="169"/>
      <c r="C133" s="163"/>
      <c r="D133" s="163"/>
      <c r="E133" s="170"/>
      <c r="F133" s="163"/>
      <c r="G133" s="163"/>
    </row>
    <row r="134" spans="1:7" ht="12.75">
      <c r="A134" s="163"/>
      <c r="B134" s="163"/>
      <c r="C134" s="163"/>
      <c r="D134" s="163"/>
      <c r="E134" s="170"/>
      <c r="F134" s="163"/>
      <c r="G134" s="163"/>
    </row>
    <row r="135" spans="1:7" ht="12.75">
      <c r="A135" s="163"/>
      <c r="B135" s="163"/>
      <c r="C135" s="163"/>
      <c r="D135" s="163"/>
      <c r="E135" s="170"/>
      <c r="F135" s="163"/>
      <c r="G135" s="163"/>
    </row>
    <row r="136" spans="1:7" ht="12.75">
      <c r="A136" s="163"/>
      <c r="B136" s="163"/>
      <c r="C136" s="163"/>
      <c r="D136" s="163"/>
      <c r="E136" s="170"/>
      <c r="F136" s="163"/>
      <c r="G136" s="163"/>
    </row>
    <row r="137" spans="1:7" ht="12.75">
      <c r="A137" s="163"/>
      <c r="B137" s="163"/>
      <c r="C137" s="163"/>
      <c r="D137" s="163"/>
      <c r="E137" s="170"/>
      <c r="F137" s="163"/>
      <c r="G137" s="163"/>
    </row>
    <row r="138" spans="1:7" ht="12.75">
      <c r="A138" s="163"/>
      <c r="B138" s="163"/>
      <c r="C138" s="163"/>
      <c r="D138" s="163"/>
      <c r="E138" s="170"/>
      <c r="F138" s="163"/>
      <c r="G138" s="163"/>
    </row>
    <row r="139" spans="1:7" ht="12.75">
      <c r="A139" s="163"/>
      <c r="B139" s="163"/>
      <c r="C139" s="163"/>
      <c r="D139" s="163"/>
      <c r="E139" s="170"/>
      <c r="F139" s="163"/>
      <c r="G139" s="163"/>
    </row>
    <row r="140" spans="1:7" ht="12.75">
      <c r="A140" s="163"/>
      <c r="B140" s="163"/>
      <c r="C140" s="163"/>
      <c r="D140" s="163"/>
      <c r="E140" s="170"/>
      <c r="F140" s="163"/>
      <c r="G140" s="163"/>
    </row>
    <row r="141" spans="1:7" ht="12.75">
      <c r="A141" s="163"/>
      <c r="B141" s="163"/>
      <c r="C141" s="163"/>
      <c r="D141" s="163"/>
      <c r="E141" s="170"/>
      <c r="F141" s="163"/>
      <c r="G141" s="163"/>
    </row>
    <row r="142" spans="1:7" ht="12.75">
      <c r="A142" s="163"/>
      <c r="B142" s="163"/>
      <c r="C142" s="163"/>
      <c r="D142" s="163"/>
      <c r="E142" s="170"/>
      <c r="F142" s="163"/>
      <c r="G142" s="163"/>
    </row>
    <row r="143" spans="1:7" ht="12.75">
      <c r="A143" s="163"/>
      <c r="B143" s="163"/>
      <c r="C143" s="163"/>
      <c r="D143" s="163"/>
      <c r="E143" s="170"/>
      <c r="F143" s="163"/>
      <c r="G143" s="163"/>
    </row>
    <row r="144" spans="1:7" ht="12.75">
      <c r="A144" s="163"/>
      <c r="B144" s="163"/>
      <c r="C144" s="163"/>
      <c r="D144" s="163"/>
      <c r="E144" s="170"/>
      <c r="F144" s="163"/>
      <c r="G144" s="163"/>
    </row>
    <row r="145" spans="1:7" ht="12.75">
      <c r="A145" s="163"/>
      <c r="B145" s="163"/>
      <c r="C145" s="163"/>
      <c r="D145" s="163"/>
      <c r="E145" s="170"/>
      <c r="F145" s="163"/>
      <c r="G145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BERNÁTEK Lukáš</cp:lastModifiedBy>
  <cp:lastPrinted>2017-01-19T05:57:49Z</cp:lastPrinted>
  <dcterms:created xsi:type="dcterms:W3CDTF">2016-03-31T21:32:25Z</dcterms:created>
  <dcterms:modified xsi:type="dcterms:W3CDTF">2017-06-09T05:56:01Z</dcterms:modified>
  <cp:category/>
  <cp:version/>
  <cp:contentType/>
  <cp:contentStatus/>
</cp:coreProperties>
</file>